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CC3B" lockStructure="1"/>
  <bookViews>
    <workbookView xWindow="-120" yWindow="-60" windowWidth="21840" windowHeight="13080" tabRatio="938" activeTab="10"/>
  </bookViews>
  <sheets>
    <sheet name="Титул" sheetId="5" r:id="rId1"/>
    <sheet name="4201" sheetId="19" r:id="rId2"/>
    <sheet name="5100_5111" sheetId="20" r:id="rId3"/>
    <sheet name="5112_5114" sheetId="21" r:id="rId4"/>
    <sheet name="5115_5116" sheetId="22" r:id="rId5"/>
    <sheet name="5117" sheetId="23" r:id="rId6"/>
    <sheet name="5117_1" sheetId="24" r:id="rId7"/>
    <sheet name="5118" sheetId="25" r:id="rId8"/>
    <sheet name="5119" sheetId="26" r:id="rId9"/>
    <sheet name="5120" sheetId="27" r:id="rId10"/>
    <sheet name="5121_5122" sheetId="28" r:id="rId11"/>
    <sheet name="Лист1" sheetId="6" state="hidden" r:id="rId12"/>
  </sheets>
  <externalReferences>
    <externalReference r:id="rId13"/>
  </externalReferences>
  <definedNames>
    <definedName name="period">#REF!</definedName>
    <definedName name="subject">#REF!</definedName>
    <definedName name="table1000">#REF!</definedName>
    <definedName name="table1001">#REF!</definedName>
    <definedName name="table1001_1">#REF!</definedName>
    <definedName name="table1001_2">#REF!</definedName>
    <definedName name="table1001_3">#REF!</definedName>
    <definedName name="table1001_4">#REF!</definedName>
    <definedName name="table1001_5">#REF!</definedName>
    <definedName name="table1001_6">#REF!</definedName>
    <definedName name="table1002">#REF!</definedName>
    <definedName name="table1003">#REF!</definedName>
    <definedName name="table1006">#REF!</definedName>
    <definedName name="table1008">#REF!</definedName>
    <definedName name="table1009">#REF!</definedName>
    <definedName name="table1010">#REF!</definedName>
    <definedName name="table1050">#REF!</definedName>
    <definedName name="table1060">#REF!</definedName>
    <definedName name="table1080">#REF!</definedName>
    <definedName name="table1090">#REF!</definedName>
    <definedName name="table1100">#REF!</definedName>
    <definedName name="table1100.1">#REF!</definedName>
    <definedName name="table1100_1">#REF!</definedName>
    <definedName name="table1100_2">#REF!</definedName>
    <definedName name="table1100_3">#REF!</definedName>
    <definedName name="table1100_4">#REF!</definedName>
    <definedName name="table1100_5">#REF!</definedName>
    <definedName name="table1100_6">#REF!</definedName>
    <definedName name="table1100_7">#REF!</definedName>
    <definedName name="table1100_8">#REF!</definedName>
    <definedName name="table1101">#REF!</definedName>
    <definedName name="table1102">#REF!</definedName>
    <definedName name="table1103">#REF!</definedName>
    <definedName name="table1104">#REF!</definedName>
    <definedName name="table1105">#REF!</definedName>
    <definedName name="table1105а">#REF!</definedName>
    <definedName name="table1106">#REF!</definedName>
    <definedName name="table1107">#REF!</definedName>
    <definedName name="table1108">#REF!</definedName>
    <definedName name="table1109">#REF!</definedName>
    <definedName name="table1110">#REF!</definedName>
    <definedName name="table1111">#REF!</definedName>
    <definedName name="table2100">#REF!</definedName>
    <definedName name="table2100_1">#REF!</definedName>
    <definedName name="table2100_2">#REF!</definedName>
    <definedName name="table2100_3">#REF!</definedName>
    <definedName name="table2101">#REF!</definedName>
    <definedName name="table2102">#REF!</definedName>
    <definedName name="table2104">#REF!</definedName>
    <definedName name="table2105">#REF!</definedName>
    <definedName name="table2106">#REF!</definedName>
    <definedName name="table2107">#REF!</definedName>
    <definedName name="table2120">#REF!</definedName>
    <definedName name="table2121">#REF!</definedName>
    <definedName name="table2200">#REF!</definedName>
    <definedName name="table2201">#REF!</definedName>
    <definedName name="table2202">#REF!</definedName>
    <definedName name="table2203">#REF!</definedName>
    <definedName name="table2300">#REF!</definedName>
    <definedName name="table2350">#REF!</definedName>
    <definedName name="table2400">#REF!</definedName>
    <definedName name="table2401">#REF!</definedName>
    <definedName name="table2510">#REF!</definedName>
    <definedName name="table2511">#REF!</definedName>
    <definedName name="table2512">#REF!</definedName>
    <definedName name="table2513">#REF!</definedName>
    <definedName name="table2514">#REF!</definedName>
    <definedName name="table2515">#REF!</definedName>
    <definedName name="table2516">#REF!</definedName>
    <definedName name="table2600">#REF!</definedName>
    <definedName name="table2610">#REF!</definedName>
    <definedName name="table2611">#REF!</definedName>
    <definedName name="table2650">#REF!</definedName>
    <definedName name="table2700">#REF!</definedName>
    <definedName name="table2701">#REF!</definedName>
    <definedName name="table2702">#REF!</definedName>
    <definedName name="table2704">#REF!</definedName>
    <definedName name="table2710">#REF!</definedName>
    <definedName name="table2800">#REF!</definedName>
    <definedName name="table2801">#REF!</definedName>
    <definedName name="table2850">#REF!</definedName>
    <definedName name="table3100">#REF!</definedName>
    <definedName name="table3100_1">#REF!</definedName>
    <definedName name="table3100_2">#REF!</definedName>
    <definedName name="table3100_3">#REF!</definedName>
    <definedName name="table3100_4">#REF!</definedName>
    <definedName name="table3101">#REF!</definedName>
    <definedName name="table3102">#REF!</definedName>
    <definedName name="table3150">#REF!</definedName>
    <definedName name="table3200">#REF!</definedName>
    <definedName name="table3800">#REF!</definedName>
    <definedName name="table3801">#REF!</definedName>
    <definedName name="table4201">#REF!</definedName>
    <definedName name="table4601">#REF!</definedName>
    <definedName name="table4701">#REF!</definedName>
    <definedName name="table4801">#REF!</definedName>
    <definedName name="table4802">#REF!</definedName>
    <definedName name="table4803">#REF!</definedName>
    <definedName name="table4804">#REF!</definedName>
    <definedName name="table4805">#REF!</definedName>
    <definedName name="table4806">#REF!</definedName>
    <definedName name="table4809">#REF!</definedName>
    <definedName name="table5100">#REF!</definedName>
    <definedName name="table5111">#REF!</definedName>
    <definedName name="table5112">#REF!</definedName>
    <definedName name="table5113">#REF!</definedName>
    <definedName name="table5114">#REF!</definedName>
    <definedName name="table5115">#REF!</definedName>
    <definedName name="table5116">#REF!</definedName>
    <definedName name="table5117">#REF!</definedName>
    <definedName name="table5117_1">#REF!</definedName>
    <definedName name="table5118">#REF!</definedName>
    <definedName name="table5119">#REF!</definedName>
    <definedName name="table5120">#REF!</definedName>
    <definedName name="table5121">#REF!</definedName>
    <definedName name="table5122">#REF!</definedName>
    <definedName name="table5123">#REF!</definedName>
    <definedName name="table5124">#REF!</definedName>
    <definedName name="table5125">#REF!</definedName>
    <definedName name="table5126">#REF!</definedName>
    <definedName name="table5300">#REF!</definedName>
    <definedName name="table5301">#REF!</definedName>
    <definedName name="table5302">#REF!</definedName>
    <definedName name="table5302_1">#REF!</definedName>
    <definedName name="table5401">#REF!</definedName>
    <definedName name="table5402">#REF!</definedName>
    <definedName name="table5402_1">#REF!</definedName>
    <definedName name="table5404">#REF!</definedName>
    <definedName name="table5404_1">#REF!</definedName>
    <definedName name="table5450">#REF!</definedName>
    <definedName name="table5453">#REF!</definedName>
    <definedName name="table5460">#REF!</definedName>
    <definedName name="table5461">#REF!</definedName>
    <definedName name="table5500">#REF!</definedName>
    <definedName name="table5502">#REF!</definedName>
    <definedName name="table5503">#REF!</definedName>
    <definedName name="table5505">#REF!</definedName>
    <definedName name="table5600">#REF!</definedName>
    <definedName name="table7000">#REF!</definedName>
    <definedName name="table7001">#REF!</definedName>
    <definedName name="table7002">#REF!</definedName>
    <definedName name="table7003">#REF!</definedName>
    <definedName name="table7004">#REF!</definedName>
    <definedName name="table8000">#REF!</definedName>
    <definedName name="table8001">#REF!</definedName>
    <definedName name="table8002">#REF!</definedName>
    <definedName name="table8003">#REF!</definedName>
    <definedName name="год">[1]Лист1!$J$2:$J$4</definedName>
    <definedName name="ЛПУ">Лист1!$C$2:$C$236</definedName>
    <definedName name="_xlnm.Print_Area" localSheetId="0">Титул!$A$1:$T$35</definedName>
  </definedNames>
  <calcPr calcId="145621"/>
</workbook>
</file>

<file path=xl/calcChain.xml><?xml version="1.0" encoding="utf-8"?>
<calcChain xmlns="http://schemas.openxmlformats.org/spreadsheetml/2006/main">
  <c r="D23" i="24" l="1"/>
  <c r="H36" i="23"/>
  <c r="G36" i="23"/>
  <c r="F36" i="23"/>
  <c r="E36" i="23"/>
  <c r="D36" i="23"/>
  <c r="H29" i="23"/>
  <c r="G29" i="23"/>
  <c r="F29" i="23"/>
  <c r="E29" i="23"/>
  <c r="D29" i="23"/>
  <c r="H24" i="23"/>
  <c r="H35" i="23" s="1"/>
  <c r="G24" i="23"/>
  <c r="G35" i="23" s="1"/>
  <c r="F24" i="23"/>
  <c r="F35" i="23" s="1"/>
  <c r="E24" i="23"/>
  <c r="E35" i="23" s="1"/>
  <c r="D24" i="23"/>
  <c r="D35" i="23" s="1"/>
  <c r="H10" i="23"/>
  <c r="G10" i="23"/>
  <c r="F10" i="23"/>
  <c r="E10" i="23"/>
  <c r="D10" i="23"/>
  <c r="H9" i="23"/>
  <c r="G9" i="23"/>
  <c r="F9" i="23"/>
  <c r="E9" i="23"/>
  <c r="D9" i="23"/>
  <c r="H9" i="22" l="1"/>
  <c r="E17" i="21" l="1"/>
  <c r="D10" i="28" l="1"/>
  <c r="D6" i="28"/>
  <c r="D49" i="27"/>
  <c r="D47" i="27" s="1"/>
  <c r="D35" i="27"/>
  <c r="D31" i="27"/>
  <c r="D12" i="27" s="1"/>
  <c r="D9" i="27" s="1"/>
  <c r="E22" i="26"/>
  <c r="F22" i="26"/>
  <c r="G22" i="26"/>
  <c r="D22" i="26"/>
  <c r="E15" i="26"/>
  <c r="E8" i="26" s="1"/>
  <c r="F15" i="26"/>
  <c r="F8" i="26" s="1"/>
  <c r="G15" i="26"/>
  <c r="D15" i="26"/>
  <c r="D8" i="26" s="1"/>
  <c r="G8" i="26"/>
  <c r="F51" i="25"/>
  <c r="D51" i="25"/>
  <c r="H46" i="25"/>
  <c r="E46" i="25"/>
  <c r="F46" i="25"/>
  <c r="G46" i="25"/>
  <c r="D46" i="25"/>
  <c r="H41" i="25"/>
  <c r="G41" i="25"/>
  <c r="F41" i="25"/>
  <c r="E41" i="25"/>
  <c r="D41" i="25"/>
  <c r="G34" i="25"/>
  <c r="F34" i="25"/>
  <c r="D34" i="25"/>
  <c r="G29" i="25"/>
  <c r="F29" i="25"/>
  <c r="D29" i="25"/>
  <c r="G23" i="25"/>
  <c r="F23" i="25"/>
  <c r="D23" i="25"/>
  <c r="G13" i="25"/>
  <c r="F13" i="25"/>
  <c r="D13" i="25"/>
  <c r="G9" i="25"/>
  <c r="F9" i="25"/>
  <c r="D9" i="25"/>
  <c r="E39" i="22"/>
  <c r="F39" i="22"/>
  <c r="G39" i="22"/>
  <c r="H39" i="22"/>
  <c r="D39" i="22"/>
  <c r="E10" i="22"/>
  <c r="E9" i="22" s="1"/>
  <c r="F10" i="22"/>
  <c r="D10" i="22"/>
  <c r="D9" i="22" s="1"/>
  <c r="G9" i="22"/>
  <c r="D49" i="21"/>
  <c r="E49" i="21"/>
  <c r="D35" i="21"/>
  <c r="D36" i="21"/>
  <c r="D37" i="21"/>
  <c r="D34" i="21"/>
  <c r="D33" i="21" s="1"/>
  <c r="D30" i="21"/>
  <c r="D31" i="21"/>
  <c r="D32" i="21"/>
  <c r="D29" i="21"/>
  <c r="D28" i="21" s="1"/>
  <c r="D19" i="21"/>
  <c r="D20" i="21"/>
  <c r="D21" i="21"/>
  <c r="D22" i="21"/>
  <c r="D23" i="21"/>
  <c r="D24" i="21"/>
  <c r="D25" i="21"/>
  <c r="D26" i="21"/>
  <c r="D27" i="21"/>
  <c r="D18" i="21"/>
  <c r="E33" i="21"/>
  <c r="F33" i="21"/>
  <c r="G33" i="21"/>
  <c r="E28" i="21"/>
  <c r="F28" i="21"/>
  <c r="F17" i="21" s="1"/>
  <c r="G28" i="21"/>
  <c r="D52" i="20"/>
  <c r="F52" i="20"/>
  <c r="E52" i="20"/>
  <c r="E54" i="20"/>
  <c r="E53" i="20"/>
  <c r="D53" i="20"/>
  <c r="F46" i="20"/>
  <c r="H59" i="20"/>
  <c r="H60" i="20"/>
  <c r="H61" i="20"/>
  <c r="D61" i="20" s="1"/>
  <c r="H62" i="20"/>
  <c r="D62" i="20" s="1"/>
  <c r="H63" i="20"/>
  <c r="H64" i="20"/>
  <c r="D64" i="20" s="1"/>
  <c r="H65" i="20"/>
  <c r="H58" i="20"/>
  <c r="D58" i="20" s="1"/>
  <c r="H48" i="20"/>
  <c r="H49" i="20"/>
  <c r="H50" i="20"/>
  <c r="H47" i="20"/>
  <c r="E55" i="20"/>
  <c r="E56" i="20"/>
  <c r="E57" i="20"/>
  <c r="D57" i="20" s="1"/>
  <c r="E58" i="20"/>
  <c r="E59" i="20"/>
  <c r="D59" i="20" s="1"/>
  <c r="E60" i="20"/>
  <c r="D60" i="20" s="1"/>
  <c r="E61" i="20"/>
  <c r="E62" i="20"/>
  <c r="E63" i="20"/>
  <c r="E64" i="20"/>
  <c r="E65" i="20"/>
  <c r="D65" i="20" s="1"/>
  <c r="E51" i="20"/>
  <c r="D51" i="20" s="1"/>
  <c r="E48" i="20"/>
  <c r="E49" i="20"/>
  <c r="E50" i="20"/>
  <c r="E47" i="20"/>
  <c r="D63" i="20"/>
  <c r="D56" i="20"/>
  <c r="D55" i="20"/>
  <c r="D54" i="20"/>
  <c r="D48" i="20"/>
  <c r="G52" i="20"/>
  <c r="G46" i="20" s="1"/>
  <c r="J46" i="20"/>
  <c r="I46" i="20"/>
  <c r="G17" i="21" l="1"/>
  <c r="D17" i="21"/>
  <c r="D49" i="20"/>
  <c r="F9" i="22"/>
  <c r="H46" i="20"/>
  <c r="D50" i="20"/>
  <c r="D47" i="20"/>
  <c r="E46" i="20"/>
  <c r="M29" i="20"/>
  <c r="N29" i="20"/>
  <c r="L29" i="20"/>
  <c r="K29" i="20"/>
  <c r="K10" i="20" s="1"/>
  <c r="J29" i="20"/>
  <c r="J10" i="20" s="1"/>
  <c r="G29" i="20"/>
  <c r="G10" i="20" s="1"/>
  <c r="F29" i="20"/>
  <c r="F10" i="20" s="1"/>
  <c r="D29" i="20"/>
  <c r="H10" i="20"/>
  <c r="I10" i="20"/>
  <c r="E10" i="20"/>
  <c r="N10" i="20"/>
  <c r="D9" i="19"/>
  <c r="E45" i="19"/>
  <c r="D45" i="19"/>
  <c r="E39" i="19"/>
  <c r="D39" i="19"/>
  <c r="E31" i="19"/>
  <c r="D31" i="19"/>
  <c r="D25" i="19"/>
  <c r="E25" i="19"/>
  <c r="E18" i="19"/>
  <c r="D18" i="19"/>
  <c r="D15" i="19"/>
  <c r="E15" i="19"/>
  <c r="E9" i="19"/>
  <c r="D46" i="20" l="1"/>
  <c r="M10" i="20"/>
  <c r="L10" i="20"/>
  <c r="D10" i="20"/>
  <c r="E14" i="19"/>
  <c r="D14" i="19"/>
  <c r="H23" i="24"/>
  <c r="G23" i="24"/>
  <c r="F23" i="24"/>
  <c r="E23" i="24"/>
  <c r="H6" i="24"/>
  <c r="G6" i="24"/>
  <c r="F6" i="24"/>
  <c r="E6" i="24"/>
  <c r="D6" i="24"/>
  <c r="F55" i="21" l="1"/>
  <c r="D55" i="21"/>
  <c r="F49" i="21"/>
  <c r="F46" i="21" s="1"/>
  <c r="E46" i="21"/>
  <c r="D46" i="21"/>
  <c r="H15" i="24" l="1"/>
  <c r="G15" i="24"/>
  <c r="F15" i="24"/>
  <c r="E15" i="24"/>
  <c r="D15" i="24"/>
  <c r="A1" i="5" l="1"/>
  <c r="B1" i="5"/>
  <c r="C244" i="6" l="1"/>
  <c r="D246" i="6" s="1"/>
  <c r="S1" i="5" l="1"/>
</calcChain>
</file>

<file path=xl/sharedStrings.xml><?xml version="1.0" encoding="utf-8"?>
<sst xmlns="http://schemas.openxmlformats.org/spreadsheetml/2006/main" count="1783" uniqueCount="1320">
  <si>
    <t>всего</t>
  </si>
  <si>
    <t>Наименование учреждения:</t>
  </si>
  <si>
    <t>Ответственный за составление отчета:</t>
  </si>
  <si>
    <t>должность:</t>
  </si>
  <si>
    <t>фамилия:</t>
  </si>
  <si>
    <t>имя:</t>
  </si>
  <si>
    <t>отчество:</t>
  </si>
  <si>
    <t>контактная информация:</t>
  </si>
  <si>
    <t>рабочий телефон:</t>
  </si>
  <si>
    <t>мобильный телефон:</t>
  </si>
  <si>
    <t>e-mail:</t>
  </si>
  <si>
    <t>Руководитель учреждения:</t>
  </si>
  <si>
    <t>(подпись)</t>
  </si>
  <si>
    <t>(Ф.И.О)</t>
  </si>
  <si>
    <t>Дата заполнения :</t>
  </si>
  <si>
    <t>Org_id</t>
  </si>
  <si>
    <t>Org_abbr</t>
  </si>
  <si>
    <t>OrgNameJur_Short</t>
  </si>
  <si>
    <t>Б__1Покровск</t>
  </si>
  <si>
    <t>СПб ГБУЗ "Городская Покровская больница"</t>
  </si>
  <si>
    <t>Б__2</t>
  </si>
  <si>
    <t>СПб ГБУЗ "Городская многопрофильная больница №2"</t>
  </si>
  <si>
    <t>Б__3СвЕлизав</t>
  </si>
  <si>
    <t>СПб ГБУЗ "Городская больница Святой преподобномученицы Елизаветы"</t>
  </si>
  <si>
    <t>Б__4СвГеорг</t>
  </si>
  <si>
    <t>СПб ГБУЗ "Городская больница Святого Великомученика Георгия"</t>
  </si>
  <si>
    <t>Б__9</t>
  </si>
  <si>
    <t>СПб ГБУЗ "Городская больница №9"</t>
  </si>
  <si>
    <t>Б_14</t>
  </si>
  <si>
    <t>СПб ГБУЗ "Городская больница №14"</t>
  </si>
  <si>
    <t>Б_15</t>
  </si>
  <si>
    <t>СПб ГБУЗ "Городская больница №15"</t>
  </si>
  <si>
    <t>Б_16Мариин</t>
  </si>
  <si>
    <t>СПб ГБУЗ "Городская Мариинская больница"</t>
  </si>
  <si>
    <t>Б_17Алекс</t>
  </si>
  <si>
    <t>СПб ГБУЗ "Городская Александровская больница"</t>
  </si>
  <si>
    <t>Б_20</t>
  </si>
  <si>
    <t>СПб ГБУЗ "Городская больница №20"</t>
  </si>
  <si>
    <t>Б_25</t>
  </si>
  <si>
    <t>Б_26</t>
  </si>
  <si>
    <t>СПб ГБУЗ "Городская больница №26"</t>
  </si>
  <si>
    <t>Б_28Максим</t>
  </si>
  <si>
    <t>СПб ГБУЗ "Городская больница №28 "Максимилиановская"</t>
  </si>
  <si>
    <t>Б_31</t>
  </si>
  <si>
    <t>СПб ГБУЗ "Городская клиническая больница №31"</t>
  </si>
  <si>
    <t>Б_32</t>
  </si>
  <si>
    <t>СПб ГБУЗ "Введенская больница"</t>
  </si>
  <si>
    <t>Б_33</t>
  </si>
  <si>
    <t>СПб ГБУЗ "Городская больница №33"</t>
  </si>
  <si>
    <t>Б_36ИКроншдт</t>
  </si>
  <si>
    <t>СПб ГБУЗ "Городская больница Святого Праведного Иоанна Кронштадтского"</t>
  </si>
  <si>
    <t>Б_37Никол</t>
  </si>
  <si>
    <t>СПб ГБУЗ "Николаевская больница"</t>
  </si>
  <si>
    <t>Б_38</t>
  </si>
  <si>
    <t>СПб ГБУЗ "Городская больница №38 им. Н.А.Семашко"</t>
  </si>
  <si>
    <t>Б_40</t>
  </si>
  <si>
    <t>СПб ГБУЗ "Городская больница №40"</t>
  </si>
  <si>
    <t>Б_ГВВ</t>
  </si>
  <si>
    <t>СПб ГБУЗ "Госпиталь для ветеранов войн"</t>
  </si>
  <si>
    <t>Б_МНТКМхГл</t>
  </si>
  <si>
    <t>Б_СвЛуки</t>
  </si>
  <si>
    <t>СПб ГБУЗ "Клиническая больница Святителя Луки"</t>
  </si>
  <si>
    <t>Бгер_ЦГериатрМС</t>
  </si>
  <si>
    <t>СПб ГБУЗ "Городской гериатрический медико-социальный центр"</t>
  </si>
  <si>
    <t>Бинф_30</t>
  </si>
  <si>
    <t>СПб ГБУЗ "Клиническая инфекционная больница им. С.П. Боткина"</t>
  </si>
  <si>
    <t>Бинф_Респ</t>
  </si>
  <si>
    <t>ФКУ "РКИБ" Минздрава России</t>
  </si>
  <si>
    <t>БНарк___Гор</t>
  </si>
  <si>
    <t>СПб ГБУЗ "Городская наркологическая больница"</t>
  </si>
  <si>
    <t>БПсх__1</t>
  </si>
  <si>
    <t>СПб ГБУЗ "Психиатрическая больница №1 им.П.П.Кащенко"</t>
  </si>
  <si>
    <t>БПсх__2СвНЧуд</t>
  </si>
  <si>
    <t>СПб ГКУЗ  "Психиатрическая больница Святого Николая Чудотворца"</t>
  </si>
  <si>
    <t>БПсх__3</t>
  </si>
  <si>
    <t>СПб ГКУЗ "Городская психиатрическая больница №3 им.И.И.Скворцова-Степанова"</t>
  </si>
  <si>
    <t>БПсх__6</t>
  </si>
  <si>
    <t>СПб ГКУЗ "Городская психиатрическая больница №6 (стационар с диспансером)"</t>
  </si>
  <si>
    <t>БПсх__7</t>
  </si>
  <si>
    <t>СПб ГБУЗ "Городская психиатрическая больница № 7 им.академика И.П.Павлова"</t>
  </si>
  <si>
    <t>БПсх_ИнтНабл</t>
  </si>
  <si>
    <t>ФКУ "Санкт-Петербургская ПБСТИН" Минздрава России</t>
  </si>
  <si>
    <t>БТуб__2</t>
  </si>
  <si>
    <t>СПб ГБУЗ "Городская туберкулезная больница №2"</t>
  </si>
  <si>
    <t>БТуб__8</t>
  </si>
  <si>
    <t>СПб ГБУЗ "Туберкулезная больница №8"</t>
  </si>
  <si>
    <t>Бхосп_4</t>
  </si>
  <si>
    <t>СПб ГКУЗ "Хоспис №4"</t>
  </si>
  <si>
    <t>Бцд__1</t>
  </si>
  <si>
    <t>СПб ГБУЗ "Детский городской многопрофильный клинический специализированный центр высоких медицинских технологий"</t>
  </si>
  <si>
    <t>Бцд__2СвММагд</t>
  </si>
  <si>
    <t>СПб ГБУЗ "Детская городская больница №2 святой Марии Магдалины"</t>
  </si>
  <si>
    <t>Бцд__4СвОльги</t>
  </si>
  <si>
    <t>СПб ГБУЗ "Детская городская больница Святой Ольги"</t>
  </si>
  <si>
    <t>Бцд__5</t>
  </si>
  <si>
    <t>СПб ГБУЗ "Детская городская клиническая больница №5 имени Нила Федоровича Филатова"</t>
  </si>
  <si>
    <t>Бцд_17СвНЧуд</t>
  </si>
  <si>
    <t>СПб ГБУЗ "Детская городская больница №17 Святителя Николая Чудотворца"</t>
  </si>
  <si>
    <t>Бцд_19</t>
  </si>
  <si>
    <t>СПб ГБУЗ "ДГМКЦ ВМТ им.К.А.Раухфуса"</t>
  </si>
  <si>
    <t>Бцд_22</t>
  </si>
  <si>
    <t>СПб ГБУЗ "Детская городская больница №22"</t>
  </si>
  <si>
    <t>БцдИнф__3</t>
  </si>
  <si>
    <t>СПб ГБУЗ "Детская инфекционная больница №3"</t>
  </si>
  <si>
    <t>БцдПсх</t>
  </si>
  <si>
    <t>СПб ГКУЗ "Центр восстановительного лечения "Детская психиатрия"  имени С.С. Мнухина"</t>
  </si>
  <si>
    <t>Дисп_КВД___Гор</t>
  </si>
  <si>
    <t>СПб ГБУЗ "Городской кожно-венерологический диспансер"</t>
  </si>
  <si>
    <t>Дисп_Онк___Гор</t>
  </si>
  <si>
    <t>СПб ГБУЗ "Городской клинический онкологический диспансер"</t>
  </si>
  <si>
    <t>Дисп_ПрТуб___Гор</t>
  </si>
  <si>
    <t>СПб ГБУЗ "Городской противотуберкулезный диспансер"</t>
  </si>
  <si>
    <t>Дисп_ПрТубПу</t>
  </si>
  <si>
    <t>СПб ГБУЗ "Пушкинский противотуберкулезный диспансер"</t>
  </si>
  <si>
    <t>Кл_ГМУ</t>
  </si>
  <si>
    <t>ФГБОУ ВО ПСПбГМУ им. И.П.Павлова" Минздрава России</t>
  </si>
  <si>
    <t>Кл_НИИГрипп</t>
  </si>
  <si>
    <t>ФГБУ "НИИ гриппа им. А.А. Смородинцева" Минздрава России</t>
  </si>
  <si>
    <t>Кл_НИИДетОрт</t>
  </si>
  <si>
    <t>Кл_НИИКрд</t>
  </si>
  <si>
    <t>ФГБУ «НМИЦ им. В.А. Алмазова» Минздрава России</t>
  </si>
  <si>
    <t>Кл_НИИЛор</t>
  </si>
  <si>
    <t>Клиника ФГБУ "Санкт-Петербургский научно-исследовательский институт уха, горла, носа и речи" Минздрава России</t>
  </si>
  <si>
    <t>Кл_НИИОнк</t>
  </si>
  <si>
    <t>ФГБУ "Национальный медицинский исследовательский центр онкологии им. Н.Н. Петрова" Минздрава России</t>
  </si>
  <si>
    <t>Кл_НИИПсхНв</t>
  </si>
  <si>
    <t>ФГБУ "Национальный медицинский исследовательский центр психиатрии и неврологии им. В.М. Бехтерева" Министерства здравоохранения Российской Федерации</t>
  </si>
  <si>
    <t>Кл_НИИРент</t>
  </si>
  <si>
    <t>ФГБУ "РНЦРХТ  им. ак.  А.М. Гранова" Минздрава России</t>
  </si>
  <si>
    <t>Кл_НИИСП</t>
  </si>
  <si>
    <t>Клиника Санкт-Петербургского государственного научно-исследовательского института скорой помощи им.И.И.Джанелидзе</t>
  </si>
  <si>
    <t>Кл_НИИТравм</t>
  </si>
  <si>
    <t>Кл_НИИФтзПул</t>
  </si>
  <si>
    <t>Клиника ФГБУ "Санкт-Петербургский научно-исследовательский институт фтизиопульмонологии" Минздрава России</t>
  </si>
  <si>
    <t>Кл_ПМУ</t>
  </si>
  <si>
    <t>ФГБОУ ВО "Санкт-Петербургский Государственный педиатрический медицинский университет Минздрава России"</t>
  </si>
  <si>
    <t>Р__1</t>
  </si>
  <si>
    <t>СПб ГБУЗ "Родильный дом №1 (специализированный)"</t>
  </si>
  <si>
    <t>Р__6</t>
  </si>
  <si>
    <t>СПб ГБУЗ "Родильный дом №6 им.проф.В.Ф.Снегирева"</t>
  </si>
  <si>
    <t>Р__9</t>
  </si>
  <si>
    <t>СПб ГБУЗ "Родильный дом №9"</t>
  </si>
  <si>
    <t>Р_10</t>
  </si>
  <si>
    <t>СПб ГБУЗ "Родильный дом №10"</t>
  </si>
  <si>
    <t>Р_13</t>
  </si>
  <si>
    <t>СПб ГБУЗ "Родильный дом №13"</t>
  </si>
  <si>
    <t>Р_16</t>
  </si>
  <si>
    <t>СПб ГБУЗ "Родильный дом №16"</t>
  </si>
  <si>
    <t>Р_17</t>
  </si>
  <si>
    <t>СПб ГБУЗ "Родильный дом №17"</t>
  </si>
  <si>
    <t>СЗ центр</t>
  </si>
  <si>
    <t>ФГБОУ ВО СЗГМУ им.И.И.Мечникова Минздрава России</t>
  </si>
  <si>
    <t>У_Ц_НП_Онк</t>
  </si>
  <si>
    <t>У_Ц_ПрофСПИД</t>
  </si>
  <si>
    <t>СПб ГБУЗ "Центр по профилактике и борьбе со СПИД и инфекционными заболеваниями"</t>
  </si>
  <si>
    <t>У_ЦПланСемР</t>
  </si>
  <si>
    <t>СПб ГБУЗ "Центр планирования семьи и репродукции"</t>
  </si>
  <si>
    <t>за</t>
  </si>
  <si>
    <t>ObjectNum</t>
  </si>
  <si>
    <t>ObjectID</t>
  </si>
  <si>
    <t>0020</t>
  </si>
  <si>
    <t>0006</t>
  </si>
  <si>
    <t>0018</t>
  </si>
  <si>
    <t>0014</t>
  </si>
  <si>
    <t>0015</t>
  </si>
  <si>
    <t>0003</t>
  </si>
  <si>
    <t>0004</t>
  </si>
  <si>
    <t>0019</t>
  </si>
  <si>
    <t>0016</t>
  </si>
  <si>
    <t>0066</t>
  </si>
  <si>
    <t>0008</t>
  </si>
  <si>
    <t>0009</t>
  </si>
  <si>
    <t>0010</t>
  </si>
  <si>
    <t>0021</t>
  </si>
  <si>
    <t>0011</t>
  </si>
  <si>
    <t>0725</t>
  </si>
  <si>
    <t>0978</t>
  </si>
  <si>
    <t>0012</t>
  </si>
  <si>
    <t>0013</t>
  </si>
  <si>
    <t>0069</t>
  </si>
  <si>
    <t>0023</t>
  </si>
  <si>
    <t>0323</t>
  </si>
  <si>
    <t>0033</t>
  </si>
  <si>
    <t>0326</t>
  </si>
  <si>
    <t>0043</t>
  </si>
  <si>
    <t>0044</t>
  </si>
  <si>
    <t>0109</t>
  </si>
  <si>
    <t>0048</t>
  </si>
  <si>
    <t>0053</t>
  </si>
  <si>
    <t>0049</t>
  </si>
  <si>
    <t>0055</t>
  </si>
  <si>
    <t>0051</t>
  </si>
  <si>
    <t>0052</t>
  </si>
  <si>
    <t>0056</t>
  </si>
  <si>
    <t>0057</t>
  </si>
  <si>
    <t>0983</t>
  </si>
  <si>
    <t>0025</t>
  </si>
  <si>
    <t>0024</t>
  </si>
  <si>
    <t>0031</t>
  </si>
  <si>
    <t>0041</t>
  </si>
  <si>
    <t>0027</t>
  </si>
  <si>
    <t>0028</t>
  </si>
  <si>
    <t>0030</t>
  </si>
  <si>
    <t>0040</t>
  </si>
  <si>
    <t>0042</t>
  </si>
  <si>
    <t>Дисп_ВрФизк___Гор</t>
  </si>
  <si>
    <t>СПб ГБУЗ "Городской врачебно-физкультурный диспансер"</t>
  </si>
  <si>
    <t>0092</t>
  </si>
  <si>
    <t>0562</t>
  </si>
  <si>
    <t>Дисп_КВД__2</t>
  </si>
  <si>
    <t>СПб ГБУЗ "Кожно-венерологический диспансер №2"</t>
  </si>
  <si>
    <t>0099</t>
  </si>
  <si>
    <t>Дисп_КВД_11</t>
  </si>
  <si>
    <t>СПб ГБУЗ "Кожно-венерологический диспансер №11"</t>
  </si>
  <si>
    <t>0096</t>
  </si>
  <si>
    <t>0110</t>
  </si>
  <si>
    <t>0122</t>
  </si>
  <si>
    <t>Дисп_ПрТуб__2</t>
  </si>
  <si>
    <t>СПб ГБУЗ "Противотуберкулезный диспансер №2"</t>
  </si>
  <si>
    <t>0118</t>
  </si>
  <si>
    <t>Дисп_ПрТуб__3</t>
  </si>
  <si>
    <t>СПб ГБУЗ "Межрайонный Петроградско-Приморский противотуберкулезный диспансер №3"</t>
  </si>
  <si>
    <t>0119</t>
  </si>
  <si>
    <t>Дисп_ПрТуб__5</t>
  </si>
  <si>
    <t>СПб ГБУЗ "Противотуберкулезный диспансер №5"</t>
  </si>
  <si>
    <t>0120</t>
  </si>
  <si>
    <t>Дисп_ПрТуб__8</t>
  </si>
  <si>
    <t>СПб ГБУЗ "Противотуберкулезный диспансер №8"</t>
  </si>
  <si>
    <t>0121</t>
  </si>
  <si>
    <t>Дисп_ПрТуб_11</t>
  </si>
  <si>
    <t>СПб ГБУЗ "Противотуберкулезный диспансер №11"</t>
  </si>
  <si>
    <t>0112</t>
  </si>
  <si>
    <t>Дисп_ПрТуб_12</t>
  </si>
  <si>
    <t>СПб ГБУЗ "Противотуберкулезный диспансер №12"</t>
  </si>
  <si>
    <t>0113</t>
  </si>
  <si>
    <t>Дисп_ПрТуб_14</t>
  </si>
  <si>
    <t>СПб ГБУЗ "Противотуберкулезный диспансер №14"</t>
  </si>
  <si>
    <t>0114</t>
  </si>
  <si>
    <t>Дисп_ПрТуб_15</t>
  </si>
  <si>
    <t>СПб ГБУЗ "Противотуберкулезный диспансер №15"</t>
  </si>
  <si>
    <t>0115</t>
  </si>
  <si>
    <t>Дисп_ПрТуб_16</t>
  </si>
  <si>
    <t>СПб ГБУЗ "Противотуберкулезный диспансер №16"</t>
  </si>
  <si>
    <t>0116</t>
  </si>
  <si>
    <t>0124</t>
  </si>
  <si>
    <t>ЖК_18</t>
  </si>
  <si>
    <t>СПб ГБУЗ "Женская консультация №18"</t>
  </si>
  <si>
    <t>0987</t>
  </si>
  <si>
    <t>ЖК_22</t>
  </si>
  <si>
    <t>СПб ГБУЗ "Женская консультация №22"</t>
  </si>
  <si>
    <t>0135</t>
  </si>
  <si>
    <t>ЖК_33</t>
  </si>
  <si>
    <t>СПб ГБУЗ "Женская консультация №33"</t>
  </si>
  <si>
    <t>0136</t>
  </si>
  <si>
    <t>0088</t>
  </si>
  <si>
    <t>0074</t>
  </si>
  <si>
    <t>0076</t>
  </si>
  <si>
    <t>0098</t>
  </si>
  <si>
    <t>0084</t>
  </si>
  <si>
    <t>0079</t>
  </si>
  <si>
    <t>0080</t>
  </si>
  <si>
    <t>0081</t>
  </si>
  <si>
    <t>0082</t>
  </si>
  <si>
    <t>0083</t>
  </si>
  <si>
    <t>0085</t>
  </si>
  <si>
    <t>0087</t>
  </si>
  <si>
    <t>П__4</t>
  </si>
  <si>
    <t>СПб ГБУЗ "Городская поликлиника №4"</t>
  </si>
  <si>
    <t>0185</t>
  </si>
  <si>
    <t>П_22</t>
  </si>
  <si>
    <t>СПб ГБУЗ "Городская поликлиника №22"</t>
  </si>
  <si>
    <t>0989</t>
  </si>
  <si>
    <t>П_23</t>
  </si>
  <si>
    <t>СПб ГБУЗ "Городская поликлиника №23"</t>
  </si>
  <si>
    <t>0194</t>
  </si>
  <si>
    <t>П_24</t>
  </si>
  <si>
    <t>СПб ГБУЗ "Городская поликлиника №24"</t>
  </si>
  <si>
    <t>0211</t>
  </si>
  <si>
    <t>П_34</t>
  </si>
  <si>
    <t>СПб ГБУЗ "Городская поликлиника №34"</t>
  </si>
  <si>
    <t>0155</t>
  </si>
  <si>
    <t>П_37</t>
  </si>
  <si>
    <t>СПб ГБУЗ "Городская поликлиника №37"</t>
  </si>
  <si>
    <t>0213</t>
  </si>
  <si>
    <t>П_38</t>
  </si>
  <si>
    <t>СПб ГБУЗ "Городская поликлиника №38"</t>
  </si>
  <si>
    <t>0203</t>
  </si>
  <si>
    <t>П_39</t>
  </si>
  <si>
    <t>СПб ГБУЗ "Городская поликлиника №39"</t>
  </si>
  <si>
    <t>0158</t>
  </si>
  <si>
    <t>П_40</t>
  </si>
  <si>
    <t>СПб ГАУЗ "Городская поликлиника №40"</t>
  </si>
  <si>
    <t>0160</t>
  </si>
  <si>
    <t>П_51</t>
  </si>
  <si>
    <t>СПб ГБУЗ "Городская поликлиника №51"</t>
  </si>
  <si>
    <t>0207</t>
  </si>
  <si>
    <t>П_54</t>
  </si>
  <si>
    <t>СПб ГБУЗ "Городская поликлиника №54"</t>
  </si>
  <si>
    <t>0190</t>
  </si>
  <si>
    <t>П_63</t>
  </si>
  <si>
    <t>СПб ГБУЗ "Городская поликлиника №63"</t>
  </si>
  <si>
    <t>0232</t>
  </si>
  <si>
    <t>П_74</t>
  </si>
  <si>
    <t>СПб ГБУЗ "Городская поликлиника №74"</t>
  </si>
  <si>
    <t>0979</t>
  </si>
  <si>
    <t>П_75</t>
  </si>
  <si>
    <t>СПб ГБУЗ "Городская поликлиника №75"</t>
  </si>
  <si>
    <t>0172</t>
  </si>
  <si>
    <t>П_77</t>
  </si>
  <si>
    <t>СПб ГБУЗ "Городская поликлиника №77 Невского района"</t>
  </si>
  <si>
    <t>0174</t>
  </si>
  <si>
    <t>П_81</t>
  </si>
  <si>
    <t>СПб ГАУЗ "Городская поликлиника №81"</t>
  </si>
  <si>
    <t>0176</t>
  </si>
  <si>
    <t>П_83</t>
  </si>
  <si>
    <t>СПб ГАУЗ "Поликлиника №83"</t>
  </si>
  <si>
    <t>0178</t>
  </si>
  <si>
    <t>П_86</t>
  </si>
  <si>
    <t>СПб ГБУЗ "Городская поликлиника №86"</t>
  </si>
  <si>
    <t>0192</t>
  </si>
  <si>
    <t>П_87</t>
  </si>
  <si>
    <t>СПб ГБУЗ "Городская поликлиника №87"</t>
  </si>
  <si>
    <t>0179</t>
  </si>
  <si>
    <t>П_88</t>
  </si>
  <si>
    <t>СПб ГБУЗ "Городская поликлиника №88"</t>
  </si>
  <si>
    <t>0195</t>
  </si>
  <si>
    <t>П_91</t>
  </si>
  <si>
    <t>СПб ГБУЗ "Городская поликлиника №91"</t>
  </si>
  <si>
    <t>0198</t>
  </si>
  <si>
    <t>П_94</t>
  </si>
  <si>
    <t>СПб ГБУЗ "Городская поликлиника №94"</t>
  </si>
  <si>
    <t>0181</t>
  </si>
  <si>
    <t>П_96</t>
  </si>
  <si>
    <t>СПб ГБУЗ "Городская поликлиника №96"</t>
  </si>
  <si>
    <t>0193</t>
  </si>
  <si>
    <t>П_99</t>
  </si>
  <si>
    <t>СПб ГБУЗ "Городская поликлиника №99"</t>
  </si>
  <si>
    <t>0184</t>
  </si>
  <si>
    <t>П100</t>
  </si>
  <si>
    <t>СПб ГБУЗ "Городская поликлиника №100 Невского района Санкт-Петербурга"</t>
  </si>
  <si>
    <t>0144</t>
  </si>
  <si>
    <t>П104</t>
  </si>
  <si>
    <t>СПб ГБУЗ "Городская поликлиника №104"</t>
  </si>
  <si>
    <t>0145</t>
  </si>
  <si>
    <t>П106</t>
  </si>
  <si>
    <t>СПб ГБУЗ "Городская поликлиника №106"</t>
  </si>
  <si>
    <t>0200</t>
  </si>
  <si>
    <t>П107</t>
  </si>
  <si>
    <t>СПб ГБУЗ "Городская поликлиника №107"</t>
  </si>
  <si>
    <t>0197</t>
  </si>
  <si>
    <t>П112</t>
  </si>
  <si>
    <t>СПб ГБУЗ "Городская поликлиника №112"</t>
  </si>
  <si>
    <t>0191</t>
  </si>
  <si>
    <t>П114</t>
  </si>
  <si>
    <t>СПб ГБУЗ "Городская поликлиника №114"</t>
  </si>
  <si>
    <t>0855</t>
  </si>
  <si>
    <t>П118</t>
  </si>
  <si>
    <t>СПб ГБУЗ "Городская поликлиника №118"</t>
  </si>
  <si>
    <t>0239</t>
  </si>
  <si>
    <t>Пдет__7</t>
  </si>
  <si>
    <t>СПб ГБУЗ "Детская городская поликлиника № 7"</t>
  </si>
  <si>
    <t>0234</t>
  </si>
  <si>
    <t>Пдет_11</t>
  </si>
  <si>
    <t>СПб ГБУЗ "Детская городская поликлиника №11"</t>
  </si>
  <si>
    <t>0215</t>
  </si>
  <si>
    <t>Пдет_17</t>
  </si>
  <si>
    <t>СПб ГБУЗ "Детская городская поликлиника №17"</t>
  </si>
  <si>
    <t>0219</t>
  </si>
  <si>
    <t>Пдет_29</t>
  </si>
  <si>
    <t>СПб ГБУЗ "Детская городская поликлиника №29"</t>
  </si>
  <si>
    <t>0240</t>
  </si>
  <si>
    <t>Пдет_35</t>
  </si>
  <si>
    <t>СПб ГБУЗ "Детская городская поликлиника №35"</t>
  </si>
  <si>
    <t>0242</t>
  </si>
  <si>
    <t>Пдет_44</t>
  </si>
  <si>
    <t>СПб ГБУЗ "Детская городская поликлиника №44"</t>
  </si>
  <si>
    <t>0224</t>
  </si>
  <si>
    <t>Пдет_71</t>
  </si>
  <si>
    <t>СПб ГБУЗ "Детская городская поликлиника №71"</t>
  </si>
  <si>
    <t>0581</t>
  </si>
  <si>
    <t>ПКД_1</t>
  </si>
  <si>
    <t>СПб ГБУЗ "Консультативно-диагностическая поликлиника №1 Приморского района"</t>
  </si>
  <si>
    <t>0322</t>
  </si>
  <si>
    <t>ПСтом__2</t>
  </si>
  <si>
    <t>СПб ГБУЗ "Городская стоматологическая поликлиника №2"</t>
  </si>
  <si>
    <t>0255</t>
  </si>
  <si>
    <t>ПСтом__3</t>
  </si>
  <si>
    <t>СПб ГБУЗ "Городская стоматологическая поликлиника №3"</t>
  </si>
  <si>
    <t>0266</t>
  </si>
  <si>
    <t>ПСтом__6</t>
  </si>
  <si>
    <t>СПб ГБУЗ "Стоматологическая поликлиника №6"</t>
  </si>
  <si>
    <t>0272</t>
  </si>
  <si>
    <t>ПСтом__8</t>
  </si>
  <si>
    <t>СПб ГБУЗ "Стоматологическая поликлиника №8"</t>
  </si>
  <si>
    <t>0274</t>
  </si>
  <si>
    <t>ПСтом__9</t>
  </si>
  <si>
    <t>СПб ГБУЗ "Стоматологическая поликлиника №9"</t>
  </si>
  <si>
    <t>0275</t>
  </si>
  <si>
    <t>ПСтом_12</t>
  </si>
  <si>
    <t>СПб ГБУЗ "Стоматологическая поликлиника №12"</t>
  </si>
  <si>
    <t>0247</t>
  </si>
  <si>
    <t>ПСтом_13</t>
  </si>
  <si>
    <t>СПб ГБУЗ "Стоматологическая поликлиника №13"</t>
  </si>
  <si>
    <t>0248</t>
  </si>
  <si>
    <t>ПСтом_16</t>
  </si>
  <si>
    <t>СПб ГБУЗ "Поликлиника стоматологическая №16"</t>
  </si>
  <si>
    <t>0251</t>
  </si>
  <si>
    <t>ПСтом_17</t>
  </si>
  <si>
    <t>СПб ГБУЗ "Стоматологическая поликлиника №17"</t>
  </si>
  <si>
    <t>0252</t>
  </si>
  <si>
    <t>ПСтом_18</t>
  </si>
  <si>
    <t>СПб ГБУЗ "Стоматологическая поликлиника №18"</t>
  </si>
  <si>
    <t>0253</t>
  </si>
  <si>
    <t>ПСтом_19</t>
  </si>
  <si>
    <t>СПб ГБУЗ "Стоматологическая поликлиника №19" Пушкинского района</t>
  </si>
  <si>
    <t>0254</t>
  </si>
  <si>
    <t>Пстом_20</t>
  </si>
  <si>
    <t>СПб ГБУЗ "Стоматологическая поликлиника №20"</t>
  </si>
  <si>
    <t>1020</t>
  </si>
  <si>
    <t>ПСтом_22</t>
  </si>
  <si>
    <t>СПб ГАУЗ "Поликлиника городская стоматологическая №22"</t>
  </si>
  <si>
    <t>0258</t>
  </si>
  <si>
    <t>ПСтом_28</t>
  </si>
  <si>
    <t>СПб ГБУЗ "Стоматологическая поликлиника №28 Красносельского района"</t>
  </si>
  <si>
    <t>0264</t>
  </si>
  <si>
    <t>ПСтом_29</t>
  </si>
  <si>
    <t>СПб ГБУЗ "Стоматологическая поликлиника №29"</t>
  </si>
  <si>
    <t>0265</t>
  </si>
  <si>
    <t>ПСтом_30</t>
  </si>
  <si>
    <t>СПб ГБУЗ "Стоматологическая поликлиника №30"</t>
  </si>
  <si>
    <t>0267</t>
  </si>
  <si>
    <t>ПСтом_31</t>
  </si>
  <si>
    <t>СПб ГБУЗ "Стоматологическая поликлиника №31 Невского района"</t>
  </si>
  <si>
    <t>0268</t>
  </si>
  <si>
    <t>ПСтом_32</t>
  </si>
  <si>
    <t>СПб ГБУЗ "Стоматологическая поликлиника №32"</t>
  </si>
  <si>
    <t>0269</t>
  </si>
  <si>
    <t>Пстом_33</t>
  </si>
  <si>
    <t>СПб ГБУЗ "Городская стоматологическая поликлиника №33"</t>
  </si>
  <si>
    <t>1033</t>
  </si>
  <si>
    <t>ПСтом_дет__1</t>
  </si>
  <si>
    <t>СПб ГБУЗ "Детская городская стоматологическая поликлиника №1"</t>
  </si>
  <si>
    <t>0277</t>
  </si>
  <si>
    <t>Пстом_дет__4</t>
  </si>
  <si>
    <t>СПб ГБУЗ "Детская стоматологическая поликлиника №4"</t>
  </si>
  <si>
    <t>1004</t>
  </si>
  <si>
    <t>ПСтом_дет__6</t>
  </si>
  <si>
    <t>СПб ГБУЗ "Городская детская стоматологическая поликлиника №6"</t>
  </si>
  <si>
    <t>0279</t>
  </si>
  <si>
    <t>0329</t>
  </si>
  <si>
    <t>0335</t>
  </si>
  <si>
    <t>0337</t>
  </si>
  <si>
    <t>0372</t>
  </si>
  <si>
    <t>0941</t>
  </si>
  <si>
    <t>0333</t>
  </si>
  <si>
    <t>0988</t>
  </si>
  <si>
    <t>Сан_ТубСосБор</t>
  </si>
  <si>
    <t>СПб ГБУЗ "Городской туберкулезный санаторий "Сосновый Бор"</t>
  </si>
  <si>
    <t>0379</t>
  </si>
  <si>
    <t>СанДет_ПНКом</t>
  </si>
  <si>
    <t>СПб ГБУЗ "Детский психоневрологический санаторий "Комарово"</t>
  </si>
  <si>
    <t>0391</t>
  </si>
  <si>
    <t>СанДет_Солнечное</t>
  </si>
  <si>
    <t>СПб ГБУЗ "Детский санаторий "Солнечное"</t>
  </si>
  <si>
    <t>0395</t>
  </si>
  <si>
    <t>СанДет_ТубПу</t>
  </si>
  <si>
    <t>ФГБУ ДТС "Пушкинский" Минздрава России</t>
  </si>
  <si>
    <t>0403</t>
  </si>
  <si>
    <t>0771</t>
  </si>
  <si>
    <t>1011</t>
  </si>
  <si>
    <t>0970</t>
  </si>
  <si>
    <t>0396</t>
  </si>
  <si>
    <t>У_ЦВЛ_Огонек</t>
  </si>
  <si>
    <t>0389</t>
  </si>
  <si>
    <t>У_ЦД_1гор</t>
  </si>
  <si>
    <t>СПб ГБУЗ "Городской консультативно-диагностический центр №1"</t>
  </si>
  <si>
    <t>0321</t>
  </si>
  <si>
    <t>У_ЦД_Глазной</t>
  </si>
  <si>
    <t>СПб ГБУЗ "Диагностический Центр №7" (глазной) для взрослого и детского населения</t>
  </si>
  <si>
    <t>0573</t>
  </si>
  <si>
    <t>У_ЦД_МедГен</t>
  </si>
  <si>
    <t>0463</t>
  </si>
  <si>
    <t>У_ЦКДдет__Гор</t>
  </si>
  <si>
    <t>СПб ГБУЗ КДЦД</t>
  </si>
  <si>
    <t>0317</t>
  </si>
  <si>
    <t>0338</t>
  </si>
  <si>
    <t>У_ЦПланСемР_Ювента</t>
  </si>
  <si>
    <t>СПб ГБУЗ ГЦОРЗП "Ювента"</t>
  </si>
  <si>
    <t>0139</t>
  </si>
  <si>
    <t>ЦД_85</t>
  </si>
  <si>
    <t>СПб ГБУЗ "КДЦ №85"</t>
  </si>
  <si>
    <t>0320</t>
  </si>
  <si>
    <t>код организации в MedInfo:</t>
  </si>
  <si>
    <t>Наименование</t>
  </si>
  <si>
    <t>№ 
строки</t>
  </si>
  <si>
    <t>№ стро-ки</t>
  </si>
  <si>
    <t xml:space="preserve">в подразделениях, оказывающих медицинскую помощь в амбулаторных условиях </t>
  </si>
  <si>
    <t>8</t>
  </si>
  <si>
    <t>Всего</t>
  </si>
  <si>
    <t>5</t>
  </si>
  <si>
    <t>№ строки</t>
  </si>
  <si>
    <t>2</t>
  </si>
  <si>
    <t>3</t>
  </si>
  <si>
    <t>4</t>
  </si>
  <si>
    <t xml:space="preserve">Наименование </t>
  </si>
  <si>
    <t>в условиях дневного стационара</t>
  </si>
  <si>
    <t>из них в подразделениях, оказывающих медицинскую помощь в амбулаторных условиях (из гр.6)</t>
  </si>
  <si>
    <t>Внимание!  Таблицы должны быть заполнены вручную - копирование ячеек запрещено</t>
  </si>
  <si>
    <t>Раздел V.  РАБОТА ЛЕЧЕБНО-ВСПОМОГАТЕЛЬНЫХ ОТДЕЛЕНИЙ (КАБИНЕТОВ)</t>
  </si>
  <si>
    <t>Деятельность радиотерапевтического отделения (кабинета лучевой терапии)</t>
  </si>
  <si>
    <t>Таблица 4201</t>
  </si>
  <si>
    <t>Число пациентов, закончивших, лучевую терапию (самостоятельную и в комбинации с другими методами лечения), всего</t>
  </si>
  <si>
    <t>из них:  самостоятельную</t>
  </si>
  <si>
    <t>с хирургическим лечением</t>
  </si>
  <si>
    <t>с химиотерапией</t>
  </si>
  <si>
    <t>с хирургическим лечением и химиотерапией</t>
  </si>
  <si>
    <t>Число пациентов, пролеченных на аппаратах для дистанционной радиотерапии</t>
  </si>
  <si>
    <t>из них:  на дистанционных гамма- терапевтических аппаратах</t>
  </si>
  <si>
    <t>из них:  по методикам:двухмерная конвенциональная радиотерапия</t>
  </si>
  <si>
    <t>трехмерная конформная радиотерапия</t>
  </si>
  <si>
    <t>Число пациентов, пролеченных на линейных ускорителях</t>
  </si>
  <si>
    <t>из них:  по методикам:двухмерная конвенциональная лучевая терапия</t>
  </si>
  <si>
    <t>трехмерная конформная лучевая терапия</t>
  </si>
  <si>
    <t>облучение с модуляцией интенсивности пучков</t>
  </si>
  <si>
    <t>ротационное облучение с модуляцией интенсивности пучка излучения</t>
  </si>
  <si>
    <t>стереотаксическая радиотерапия, включая радиохирургию</t>
  </si>
  <si>
    <t>тотальное облучение всего тела/кожи</t>
  </si>
  <si>
    <t>Число пациентов, пролеченных на рентгенотерапевтических аппаратах</t>
  </si>
  <si>
    <t>из них: близкофокусной терапии</t>
  </si>
  <si>
    <t xml:space="preserve"> для глубокой рентгенотерапии</t>
  </si>
  <si>
    <t>Число пациентов, пролеченных на аппарате кибер-нож</t>
  </si>
  <si>
    <t>Число пациентов, пролеченных на аппарате гамма-нож</t>
  </si>
  <si>
    <t>Число пациентов, пролеченных на аппарате томотерапии</t>
  </si>
  <si>
    <t>Число пациентов, пролеченных контактной лучевой терапией</t>
  </si>
  <si>
    <t>из них: внутриполостной</t>
  </si>
  <si>
    <t>внутритканевой с высокой мощностью дозы</t>
  </si>
  <si>
    <t>внутритканевой микроисточниками</t>
  </si>
  <si>
    <t>аппликационной</t>
  </si>
  <si>
    <t>внутрисосудистой</t>
  </si>
  <si>
    <t>Число пациентов, получивших сочетанную радиотерапию (дистанционную с внутриполостным облучением)</t>
  </si>
  <si>
    <t>Число пациентов, получивших интраоперационную радиотерапию</t>
  </si>
  <si>
    <t>Число пациентов, получивших адронную терапию</t>
  </si>
  <si>
    <t>из них: протонную</t>
  </si>
  <si>
    <t>ионную</t>
  </si>
  <si>
    <t>нейтронную</t>
  </si>
  <si>
    <t>нейтрон-захватную</t>
  </si>
  <si>
    <t>Число пациентов, получивших  лучевую терапию с применением радиомодификаторов, радиопротекторов</t>
  </si>
  <si>
    <t>Число пациентов, получивших радиотерапию по поводу неонкологических заболеваний</t>
  </si>
  <si>
    <t>из них: на линейном ускорителе</t>
  </si>
  <si>
    <t>на гамма-терапевтическом аппарате</t>
  </si>
  <si>
    <t>на рентгентерапевтическом аппарате</t>
  </si>
  <si>
    <t xml:space="preserve">из них: в подразделениях, оказывающих медицинскую помощь в амбулаторных условиях </t>
  </si>
  <si>
    <t>№ п/п</t>
  </si>
  <si>
    <t xml:space="preserve">Раздел VI.  РАБОТА ДИАГНОСТИЧЕСКИХ ОТДЕЛЕНИЙ  (КАБИНЕТОВ) </t>
  </si>
  <si>
    <t>1.  Рентгенодиагностические исследования (без профилактических исследований)</t>
  </si>
  <si>
    <t>Таблица (5100)</t>
  </si>
  <si>
    <t>Рентгенодиагностические исследования - всего</t>
  </si>
  <si>
    <t xml:space="preserve">  органов пищеварения</t>
  </si>
  <si>
    <t>из них: пищевода, желудка и тонкой кишки</t>
  </si>
  <si>
    <t xml:space="preserve"> ободочной и прямой кишки</t>
  </si>
  <si>
    <t xml:space="preserve"> костно-мышечной системы</t>
  </si>
  <si>
    <t>из нее: конечностей</t>
  </si>
  <si>
    <t>таза и тазобедренных суставов</t>
  </si>
  <si>
    <t>шейного  отдела позвоночника</t>
  </si>
  <si>
    <t>грудного отдела позвоночника</t>
  </si>
  <si>
    <t>пояснично-крестцового отдела , копчика</t>
  </si>
  <si>
    <t>денситометрия</t>
  </si>
  <si>
    <t xml:space="preserve"> черепа и челюстно-лицевой области</t>
  </si>
  <si>
    <t>из них: зубов</t>
  </si>
  <si>
    <t>челюстей</t>
  </si>
  <si>
    <t>околоносовых пазух</t>
  </si>
  <si>
    <t>височных костей</t>
  </si>
  <si>
    <t xml:space="preserve">почек и мочевых путей </t>
  </si>
  <si>
    <t>молочных желез</t>
  </si>
  <si>
    <t>прочих органов и систем</t>
  </si>
  <si>
    <t>в т.ч. исследование брюшной  полости и забрюшинного пространства  (кроме  желудочно-кишечного тракта)</t>
  </si>
  <si>
    <t>мягких тканей</t>
  </si>
  <si>
    <t>женской половой сферы</t>
  </si>
  <si>
    <t>исследование головного и спинного мозга</t>
  </si>
  <si>
    <t>При них выполнено</t>
  </si>
  <si>
    <t>Рентгено-скопий</t>
  </si>
  <si>
    <t>Рентгенограмм</t>
  </si>
  <si>
    <t>Флюорограмм</t>
  </si>
  <si>
    <t>на пленке</t>
  </si>
  <si>
    <t>цифровых</t>
  </si>
  <si>
    <t>Из общего числа исследований 
(гр.3) проведено</t>
  </si>
  <si>
    <t>с контра-стированием (без ангионографий)</t>
  </si>
  <si>
    <t>x</t>
  </si>
  <si>
    <t>2. Интервенционные вмешательства под лучевым контролем.</t>
  </si>
  <si>
    <t>Рентгенохирургия, рентгеноэндоваскулярные диагностика и лечение</t>
  </si>
  <si>
    <t>Таблица (5111)</t>
  </si>
  <si>
    <t>Рентгенохирургические вмешательства, всего, 
в том числе на:</t>
  </si>
  <si>
    <t>головном мозге</t>
  </si>
  <si>
    <t>области головы и шеи</t>
  </si>
  <si>
    <t>молочных железах</t>
  </si>
  <si>
    <t>органах грудной клетки всего, без сердца и грудной аорты</t>
  </si>
  <si>
    <t>из них: легочной артерии</t>
  </si>
  <si>
    <t>сердце, всего</t>
  </si>
  <si>
    <t xml:space="preserve">из них:  коронарных сосудах </t>
  </si>
  <si>
    <t xml:space="preserve"> камерах сердца и клапанах</t>
  </si>
  <si>
    <t>грудной аорте</t>
  </si>
  <si>
    <t>брюшной аорте</t>
  </si>
  <si>
    <t>нижней полой вене</t>
  </si>
  <si>
    <t>желудочно-кишечном тракте</t>
  </si>
  <si>
    <t>печени, желчных путях, селезенке, поджелудочной железе</t>
  </si>
  <si>
    <t>надпочечниках</t>
  </si>
  <si>
    <t>почках и мочевых путях</t>
  </si>
  <si>
    <t>органах малого таза (женского)</t>
  </si>
  <si>
    <t>органах малого таза (мужского)</t>
  </si>
  <si>
    <t>конечностях</t>
  </si>
  <si>
    <t>позвоночнике</t>
  </si>
  <si>
    <t>прочих органах и системах</t>
  </si>
  <si>
    <t>№  строки</t>
  </si>
  <si>
    <t>в том числе:</t>
  </si>
  <si>
    <t>Внутрисосудистые</t>
  </si>
  <si>
    <t>в том числе</t>
  </si>
  <si>
    <t>Диагностические</t>
  </si>
  <si>
    <t>Лечебные</t>
  </si>
  <si>
    <t>Внесосудистые</t>
  </si>
  <si>
    <r>
      <t xml:space="preserve"> </t>
    </r>
    <r>
      <rPr>
        <sz val="12"/>
        <rFont val="Arial Cyr"/>
        <charset val="204"/>
      </rPr>
      <t xml:space="preserve"> из них (стр.1): </t>
    </r>
    <r>
      <rPr>
        <sz val="12"/>
        <rFont val="Arial Cyr"/>
        <family val="2"/>
        <charset val="204"/>
      </rPr>
      <t xml:space="preserve">
  органов грудной клетки</t>
    </r>
  </si>
  <si>
    <t>Таблица (5112)</t>
  </si>
  <si>
    <t>Из общего числа рентгенохирургических вмешательств выпонено: пациентам с инфарктом миокарда</t>
  </si>
  <si>
    <t xml:space="preserve">под контролем ультразвука (УЗ) </t>
  </si>
  <si>
    <t>под контролем магнитно-резонансной томографии (МРТ)</t>
  </si>
  <si>
    <t>из них в первые 90 минут от момента госпитализации</t>
  </si>
  <si>
    <t xml:space="preserve">пациентам с инфарктом мозга </t>
  </si>
  <si>
    <t>Из общего числа рентгенохирургических процедур выполнено под контролем  рентгенотелевизионных установок типа С-дуга</t>
  </si>
  <si>
    <t xml:space="preserve">под контролем компьютерной томографии (КТ) </t>
  </si>
  <si>
    <t>3. Компьютерная томография</t>
  </si>
  <si>
    <t>Таблица (5113)</t>
  </si>
  <si>
    <t>Наименование органов и систем</t>
  </si>
  <si>
    <t xml:space="preserve">Всего исследований </t>
  </si>
  <si>
    <t xml:space="preserve">в т.ч.:   головного  мозга </t>
  </si>
  <si>
    <t>височных кости</t>
  </si>
  <si>
    <t>области шеи, гортани и гортаноглотки</t>
  </si>
  <si>
    <t>области груди (без сердца и коронарных сосудов)</t>
  </si>
  <si>
    <t>из стр.6: легких при COVID-19</t>
  </si>
  <si>
    <t>сердца и коронарных сосудов</t>
  </si>
  <si>
    <t>органов брюшной полости (печень, селезенка, поджелудочная железа)</t>
  </si>
  <si>
    <t>почек и мочевых путей</t>
  </si>
  <si>
    <t>органов малого таза</t>
  </si>
  <si>
    <t>позвоночника, из него:</t>
  </si>
  <si>
    <t>позвоночника (шейный  отдел)</t>
  </si>
  <si>
    <t>позвоночника (грудной  отдел)</t>
  </si>
  <si>
    <t>позвоночника (поясничный и крестцовый отделы)</t>
  </si>
  <si>
    <t>костей, суставов и мягких тканей конечностей</t>
  </si>
  <si>
    <t>Прочих органов и систем</t>
  </si>
  <si>
    <t>КТ черепа и челюстно-лицевой области (в т. ч. зубов)</t>
  </si>
  <si>
    <t>КТ молочных желез</t>
  </si>
  <si>
    <t>КТ костей таза</t>
  </si>
  <si>
    <t>КТ  желудка и кишечника, в т.ч. виртуальная колоноскопия</t>
  </si>
  <si>
    <t>Ангиография иных сосудов</t>
  </si>
  <si>
    <t>4. Рентгенологические профилактические (скрининговые) обследования</t>
  </si>
  <si>
    <t>Таблица (5114)</t>
  </si>
  <si>
    <t xml:space="preserve">Число рентгеновских профилактических исследований органов грудной клетки, всего,  </t>
  </si>
  <si>
    <t>из них выполнено:   на пленочных флюорографах</t>
  </si>
  <si>
    <t xml:space="preserve"> из них: на передвижных пленочных флюорографических установках</t>
  </si>
  <si>
    <t xml:space="preserve"> на цифровых флюорографах  и рентгенографий цифровых</t>
  </si>
  <si>
    <t xml:space="preserve">из них: на передвижных цифровых флюорографических установках </t>
  </si>
  <si>
    <t>из стр.1.2: на  цифровых флюорографах</t>
  </si>
  <si>
    <t>из стр.1.2: рентгенографий  цифровых</t>
  </si>
  <si>
    <t>рентгенографий на пленке</t>
  </si>
  <si>
    <t>из них выполнено:  на пленочных аппаратах</t>
  </si>
  <si>
    <t>на цифровых аппаратах и аппаратах, оснащенных системой компьютерной радиографии</t>
  </si>
  <si>
    <t>на передвижных маммографических установках</t>
  </si>
  <si>
    <t>№ стро         ки</t>
  </si>
  <si>
    <t>из них</t>
  </si>
  <si>
    <t>детям 0-17 лет (включительно)</t>
  </si>
  <si>
    <t>лицам старше трудоспособного возраста</t>
  </si>
  <si>
    <t>без внутривенного контрасти-рования</t>
  </si>
  <si>
    <t>с внутривенным   контрасти-рованием</t>
  </si>
  <si>
    <t>5.  Ультразвуковые исследования</t>
  </si>
  <si>
    <t>Таблица (5115)</t>
  </si>
  <si>
    <t>Ультразвуковые исследования (УЗИ) - всего</t>
  </si>
  <si>
    <t xml:space="preserve">     в том числе: 
УЗИ сердечно-сосудистой системы -всего</t>
  </si>
  <si>
    <t>из них: исследование сосудов</t>
  </si>
  <si>
    <t>из них:  слепым доплером</t>
  </si>
  <si>
    <t>Эхокардиографии</t>
  </si>
  <si>
    <t xml:space="preserve"> из них:  чрезпищеводная ЭХО</t>
  </si>
  <si>
    <t>стресс- эхокардиографии</t>
  </si>
  <si>
    <t>УЗИ органов брюшной полости, включая гепатобилиарную систему,селезенку, мезентериальные лимфоузлы</t>
  </si>
  <si>
    <t>из них: на наличие свободной жидкости</t>
  </si>
  <si>
    <t>полых органов</t>
  </si>
  <si>
    <t>УЗИ женских половых органов, всего</t>
  </si>
  <si>
    <t>из них: трансвагинально не беременным</t>
  </si>
  <si>
    <t>во время беременности (из стр.5)</t>
  </si>
  <si>
    <t>УЗИ почек, надпочечников, забрюшинного пространства и  мочевого пузыря</t>
  </si>
  <si>
    <t>УЗИ предстательной железы,всего</t>
  </si>
  <si>
    <t>из них: трансректально</t>
  </si>
  <si>
    <t>УЗИ молочной железы</t>
  </si>
  <si>
    <t>УЗИ щитовидной  и паращитовидной желез</t>
  </si>
  <si>
    <t>УЗИ костно-мышечной системы</t>
  </si>
  <si>
    <t>УЗИ мягких тканей</t>
  </si>
  <si>
    <t>из них: поверхностных лимфоузлов</t>
  </si>
  <si>
    <t>УЗИ головного мозга</t>
  </si>
  <si>
    <t>из них: эхоэнцефалография</t>
  </si>
  <si>
    <t>нейросонография детям до 1 года</t>
  </si>
  <si>
    <t>УЗИ глаза</t>
  </si>
  <si>
    <t>УЗИ органов грудной клетки (кроме сердца): вилочковая железа, легкие, плевральная полость, внутригрудные лимфоузлы</t>
  </si>
  <si>
    <t>УЗИ наружных половых органов</t>
  </si>
  <si>
    <t>Эндосонографические исследования</t>
  </si>
  <si>
    <t>Интраоперационные исследования</t>
  </si>
  <si>
    <t>Прочие исследования</t>
  </si>
  <si>
    <t>полости рта</t>
  </si>
  <si>
    <t>верхних дыхательных путей</t>
  </si>
  <si>
    <t>спинного мозга и периферических нервов</t>
  </si>
  <si>
    <t>УЗИ с внутривенным контрастированием</t>
  </si>
  <si>
    <t>УЗИ с эластографией</t>
  </si>
  <si>
    <t>из них: эластография на аппарате фиброскан</t>
  </si>
  <si>
    <t>из гр.6: направленных  на прижизненные патолого-анатомические исследования</t>
  </si>
  <si>
    <t xml:space="preserve">Таблица (5116)  </t>
  </si>
  <si>
    <t xml:space="preserve">Выявлено плодов с врождёнными аномалиями и пороками развития (из стр.5.2)  </t>
  </si>
  <si>
    <t>6.  Аппараты и оборудование для лучевой диагностики</t>
  </si>
  <si>
    <t>Таблица (5117)</t>
  </si>
  <si>
    <t xml:space="preserve">Телеуправляемые поворотные столы-штативы с функцией рентгеноскопии </t>
  </si>
  <si>
    <t>Рентгенодиагностические комплексы на 3 рабочих места</t>
  </si>
  <si>
    <t>Рентгенодиагностические комплексы на 2 рабочих места</t>
  </si>
  <si>
    <t>из них :  цифровые</t>
  </si>
  <si>
    <t>Рентгенодиагностические комплексы на 1 рабочее место</t>
  </si>
  <si>
    <t>Цифровые аппараты для исследований органов грудной клетки (цифровые флюорографы)</t>
  </si>
  <si>
    <t>из них:  на шасси автомобилей</t>
  </si>
  <si>
    <t>Плёночные флюорографы</t>
  </si>
  <si>
    <t>Палатные аппараты</t>
  </si>
  <si>
    <t>Рентгенурологические аппараты</t>
  </si>
  <si>
    <t>Маммографические аппараты</t>
  </si>
  <si>
    <t>из них:  цифровые</t>
  </si>
  <si>
    <t>с функцией томосинтеза</t>
  </si>
  <si>
    <t>аналоговые пленочные</t>
  </si>
  <si>
    <t>аналоговые с оцифровщиком</t>
  </si>
  <si>
    <t>Дентальные аппараты- аналоговые и цифровые</t>
  </si>
  <si>
    <t>из них:   прицельные  (радиовизиографы)</t>
  </si>
  <si>
    <t xml:space="preserve">из них: цифровые  </t>
  </si>
  <si>
    <t>панорамные томографы (ортопантомографы)</t>
  </si>
  <si>
    <t>Ангиографические аппараты стационарные</t>
  </si>
  <si>
    <t>Компьютерные томографы</t>
  </si>
  <si>
    <t xml:space="preserve"> из них:  пошаговые</t>
  </si>
  <si>
    <t>в том числе: менее 16 срезов</t>
  </si>
  <si>
    <t>16 срезов</t>
  </si>
  <si>
    <t>32 -40 срезов</t>
  </si>
  <si>
    <t>64  среза</t>
  </si>
  <si>
    <t>128 и более срезов</t>
  </si>
  <si>
    <t xml:space="preserve">Остеоденситометры рентгеновские </t>
  </si>
  <si>
    <t>Число 
аппаратов и оборудования всего</t>
  </si>
  <si>
    <t xml:space="preserve"> в подразделениях, оказывающих медицинскую помощь в амбулаторных условиях </t>
  </si>
  <si>
    <t>действующих</t>
  </si>
  <si>
    <t>со сроком эксплуатации 
свыше 10 лет</t>
  </si>
  <si>
    <t>Продолжение (5117)</t>
  </si>
  <si>
    <t xml:space="preserve">из них:   менее 1,0Т                </t>
  </si>
  <si>
    <t>из них: для костей и суставов</t>
  </si>
  <si>
    <t>1,0 Т</t>
  </si>
  <si>
    <t>1,5 Т</t>
  </si>
  <si>
    <t>3,0 Т</t>
  </si>
  <si>
    <t>болеее 3,0Т</t>
  </si>
  <si>
    <t>Проявочные автоматы и камеры</t>
  </si>
  <si>
    <t>Системы  компьютерной радиографии (рентгенографии на  фотостимулируемых люминофорах)</t>
  </si>
  <si>
    <t>Аппараты УЗИ- всего</t>
  </si>
  <si>
    <t>из них: портативных</t>
  </si>
  <si>
    <t>без доплерографии</t>
  </si>
  <si>
    <t>с эластографией</t>
  </si>
  <si>
    <t xml:space="preserve"> из них: фибросканы</t>
  </si>
  <si>
    <t>эхоэнцефалографов</t>
  </si>
  <si>
    <t>из них: планарные диагностические гамма-камеры</t>
  </si>
  <si>
    <t>однофотонные эмиссионные  компьютерные томографы (ОФЭКТ)</t>
  </si>
  <si>
    <t>совмещенные ОФЭКТ/КТ установки</t>
  </si>
  <si>
    <t>позитронно-эмиссионные томографы (ПЭТ)</t>
  </si>
  <si>
    <t>совмещенные ПЭТ/КТ установки</t>
  </si>
  <si>
    <t xml:space="preserve"> из них:  с циклотроном для синтеза ультракороткоживущих РФП</t>
  </si>
  <si>
    <t>совмещенные ПЭТ/МРТ установки</t>
  </si>
  <si>
    <t xml:space="preserve"> из них: с циклотроном для синтеза ультракороткоживущих РФП</t>
  </si>
  <si>
    <t>циклотроны для синтеза ультракороткоживущих РФП (без ПЭТ установки)</t>
  </si>
  <si>
    <t>ренографы</t>
  </si>
  <si>
    <t>аппараты для радионуклидного обеспечения</t>
  </si>
  <si>
    <t>в т.ч.   доз-каллибраторы</t>
  </si>
  <si>
    <t>оборудование и аппараты для расфасовки РФП</t>
  </si>
  <si>
    <t>оборудование и аппараты, вхоящие в лаборатории контроля качества РФП</t>
  </si>
  <si>
    <t>счетчики радиоиммунологического анализа</t>
  </si>
  <si>
    <t xml:space="preserve">модули для синтеза ультракороткоживущих РФП </t>
  </si>
  <si>
    <t>Общее число  аппаратов , подключенных к сети Интернет для передачи данных</t>
  </si>
  <si>
    <t>Радиологическая информационная сеть (RIS)</t>
  </si>
  <si>
    <t>Число аппаратов подключенных к системе получения, архивирования, хранения и поиска цифровых изображений  (PACS)</t>
  </si>
  <si>
    <t xml:space="preserve"> МР томографы , всего</t>
  </si>
  <si>
    <t>Аппараты для радионуклидной диагностики, всего</t>
  </si>
  <si>
    <t>7.  Аппараты и оборудование отделений (кабинетов)  лучевой терапии</t>
  </si>
  <si>
    <t>Таблица (5118)</t>
  </si>
  <si>
    <t>Рентгенотерапевтические аппараты, всего:</t>
  </si>
  <si>
    <t>близкофокусные</t>
  </si>
  <si>
    <t>для глубокой рентгенотерапии</t>
  </si>
  <si>
    <t>Гамма -терапевтические аппараты для дистанционной  лучевой терапии, всего</t>
  </si>
  <si>
    <t>Линейные ускорители  электронов, всего</t>
  </si>
  <si>
    <t>из них:   для конвенциальной лучевой терапии без многопластинчатого 
              коллиматора</t>
  </si>
  <si>
    <t>для конформной радиотерапии с многопластинчатым
коллиматором</t>
  </si>
  <si>
    <t>из них:   с возможностью контроля укладки пациента
              по рентгеновским изображениям</t>
  </si>
  <si>
    <t>с возможностью контроля укладки пациента по  изображениям, полученным из терапевтического пучка</t>
  </si>
  <si>
    <t>с возможностью лучевой терапии с модуляцией интенсивности</t>
  </si>
  <si>
    <t>с возможностью ротационного облучения с модуляцией интенсивности пучка излучения</t>
  </si>
  <si>
    <t>с возможностью синхронизации лучевой терапии с дыханием пациента</t>
  </si>
  <si>
    <t xml:space="preserve">с возможностью проведения стереотаксической 
лучевой терапии </t>
  </si>
  <si>
    <t>с возможностью облучения энергиям 10+МэВ и
электронами (высокоэнергетические)</t>
  </si>
  <si>
    <t>Аппараты и комплекты оборудования для проведения контактной радиотерапии, всего</t>
  </si>
  <si>
    <t>из них:  внутриполостной радиотерапии</t>
  </si>
  <si>
    <t>внутритканевой микроисточниками с низкой мощностью дозы</t>
  </si>
  <si>
    <t xml:space="preserve">Нестандартные специализированные   аппараты для лучевой терапии </t>
  </si>
  <si>
    <t>из них:  гамма-нож</t>
  </si>
  <si>
    <t>кибер-нож</t>
  </si>
  <si>
    <t>томотерапии</t>
  </si>
  <si>
    <t>для интраоперационной лучевой терапии</t>
  </si>
  <si>
    <t>Аппараты для адронной лучевой терапии</t>
  </si>
  <si>
    <t>из них:  протонная</t>
  </si>
  <si>
    <t>ионная</t>
  </si>
  <si>
    <t>нейтронная</t>
  </si>
  <si>
    <t>нейтрон захватная</t>
  </si>
  <si>
    <t>Системы дозиметрического планирования</t>
  </si>
  <si>
    <t>Оборудование для клинической дозиметрии</t>
  </si>
  <si>
    <t>Аппаратура для предлучевой подготовки:</t>
  </si>
  <si>
    <t>из нее:  рентгеновский симулятор</t>
  </si>
  <si>
    <t>рентгеновский симулятор с функцией КТв коническом пучке</t>
  </si>
  <si>
    <t>компьютерный томограф специализированный с широкой апертурой и пакетом программ для предлучевой подготовки</t>
  </si>
  <si>
    <t>системы лазерного позиционирования для предлучевой подготовки пациента</t>
  </si>
  <si>
    <t>Оборудование для радиомодификации курса радиотерапии:</t>
  </si>
  <si>
    <t>из него: для магнитотерапии</t>
  </si>
  <si>
    <t>лазеротерапии</t>
  </si>
  <si>
    <t>оксигенотерапии</t>
  </si>
  <si>
    <t>гипертермии</t>
  </si>
  <si>
    <t>Число каньонов (бункеров) для линейных ускорителей, всего</t>
  </si>
  <si>
    <t>из них:  с эксплуатируемым оборудованием</t>
  </si>
  <si>
    <t>без установленного оборудования для лучевой терапии</t>
  </si>
  <si>
    <t xml:space="preserve">с оборудованием и сроком без его эксплуатации более 3-х лет </t>
  </si>
  <si>
    <t xml:space="preserve"> в подразделениях, оказывающих медицинскую помощь в амбулаторных условиях</t>
  </si>
  <si>
    <t>число аппаратов и оборудования всего</t>
  </si>
  <si>
    <t>со сроком эксплуатации свыше 10 лет</t>
  </si>
  <si>
    <t>8.  Магнитно - резонансные томографии</t>
  </si>
  <si>
    <t>Таблица (5119)</t>
  </si>
  <si>
    <t>Наименование исследований</t>
  </si>
  <si>
    <t>Всего выполнено МРТ</t>
  </si>
  <si>
    <t>лёгких и средостения</t>
  </si>
  <si>
    <t>органов брюшной полости и забрюшинного пространства</t>
  </si>
  <si>
    <t>молочной железы</t>
  </si>
  <si>
    <t>головного мозга</t>
  </si>
  <si>
    <t>позвоночника и спинного мозга</t>
  </si>
  <si>
    <t>из них: шейного отдела</t>
  </si>
  <si>
    <t>грудного отдела</t>
  </si>
  <si>
    <t>пояснично-крестцового отдела</t>
  </si>
  <si>
    <t>области "голова-шея"</t>
  </si>
  <si>
    <t>костей, суставов и мягких тканей</t>
  </si>
  <si>
    <t>сосудов</t>
  </si>
  <si>
    <t>МРТплода</t>
  </si>
  <si>
    <t>МРТ- диффузии всего тела</t>
  </si>
  <si>
    <t>Интервенционные вмешательства под МРТ -контролем (из стр.1)</t>
  </si>
  <si>
    <t>из них: с внутривенным контрастированием</t>
  </si>
  <si>
    <t>из гр.3 выполнено:</t>
  </si>
  <si>
    <t>в подразделениях, оказывающих медицинскую помощь в амбулаторных условиях</t>
  </si>
  <si>
    <t xml:space="preserve"> в условиях дневного стационара</t>
  </si>
  <si>
    <t>в том числе:    сердца</t>
  </si>
  <si>
    <t>9.  Деятельность лаборатории радиоизотопной диагностики</t>
  </si>
  <si>
    <t>Таблица (5120)</t>
  </si>
  <si>
    <t>Проведено радиологических исследований,  всего</t>
  </si>
  <si>
    <t>из них:
сканирований</t>
  </si>
  <si>
    <t>радиографий</t>
  </si>
  <si>
    <t>сцинтиграфических исследований, всего</t>
  </si>
  <si>
    <t>из них: остеосцинтиграфий</t>
  </si>
  <si>
    <t>миелосцинтиграфий</t>
  </si>
  <si>
    <t>гепатосцинтиграфий</t>
  </si>
  <si>
    <t>сцинтиграфий щитовидной железы</t>
  </si>
  <si>
    <t>сцинтиграфий паращитовидных желез</t>
  </si>
  <si>
    <t>позитивных сцинтиграфий с туморотропными РФП</t>
  </si>
  <si>
    <t>сцинтиграфий с I-123- МИБГ</t>
  </si>
  <si>
    <t>перфузионных сцинтиграфий головного мозга</t>
  </si>
  <si>
    <t>перфузионных сцинтиграфий легких</t>
  </si>
  <si>
    <t>сцинтиграфий миокарда</t>
  </si>
  <si>
    <t>сцинтиграфия лимфатической системы</t>
  </si>
  <si>
    <t>динамических сцинтиграфий почек</t>
  </si>
  <si>
    <t>динамических сцинтиграфий печени</t>
  </si>
  <si>
    <t>динамических сцинтиграфий желудка</t>
  </si>
  <si>
    <t>радионуклидных вентрикулографий</t>
  </si>
  <si>
    <t>радионуклидных ангиографий, флебографий</t>
  </si>
  <si>
    <t>исследований головного мозга</t>
  </si>
  <si>
    <t>исследований миокарда</t>
  </si>
  <si>
    <t>прочих</t>
  </si>
  <si>
    <t>из них:статическая сцинтиграфия почек</t>
  </si>
  <si>
    <t>сцинтиграфия полиорганная (всего тела меченными лейкоцитами)</t>
  </si>
  <si>
    <t>сцинтиграфия левого желудочка с ЭКГ-синхронизацией для оценки перфузии сократимости миокарда в состоянии покоя</t>
  </si>
  <si>
    <t>ОФЭКТ и ОФЭКТ/КТ</t>
  </si>
  <si>
    <t>из них: головного мозга</t>
  </si>
  <si>
    <t>эндокринных желез</t>
  </si>
  <si>
    <t>легких (перфузия, вентиляция)</t>
  </si>
  <si>
    <t>миокарда в покое</t>
  </si>
  <si>
    <t>миокарда с нагрузочными пробами</t>
  </si>
  <si>
    <t>миокарда синхронизированного с ЭКГ</t>
  </si>
  <si>
    <t>селезенки</t>
  </si>
  <si>
    <t>печени</t>
  </si>
  <si>
    <t>костной системы</t>
  </si>
  <si>
    <t>ПЭТ иПЭТ/КТ исследований, всего</t>
  </si>
  <si>
    <t>Используемые при ПЭТ РФП:</t>
  </si>
  <si>
    <t>18F-FDG</t>
  </si>
  <si>
    <t>прочие</t>
  </si>
  <si>
    <t>радиомеченные аминокислоты</t>
  </si>
  <si>
    <t>РФП, тропные к раку простаты</t>
  </si>
  <si>
    <t>алконий, фторид натрия рот-нос</t>
  </si>
  <si>
    <t>68 Ga-DOTATATE</t>
  </si>
  <si>
    <t>68 Ga-DOTANOC</t>
  </si>
  <si>
    <t xml:space="preserve">Таблица (5121)  </t>
  </si>
  <si>
    <t xml:space="preserve">Число процедур радионуклидной терапии при помощи открытых радионуклидов </t>
  </si>
  <si>
    <t>из них:радиойодтерапии с йодом-131</t>
  </si>
  <si>
    <t>с остеотропными РФП</t>
  </si>
  <si>
    <t xml:space="preserve">с другими РФП </t>
  </si>
  <si>
    <t xml:space="preserve"> с другими РФП</t>
  </si>
  <si>
    <t>с  остеотропными РФП</t>
  </si>
  <si>
    <t xml:space="preserve">пациентов , пролеченных методами радионуклидной терапии </t>
  </si>
  <si>
    <t xml:space="preserve">Таблица (5122)  </t>
  </si>
  <si>
    <t>Количество</t>
  </si>
  <si>
    <t>Число диагностических исследований с применением радиофармацевтических лекарственных препаратов, всего</t>
  </si>
  <si>
    <t xml:space="preserve">из них: при злокачественных новообразованиях </t>
  </si>
  <si>
    <t>число лиц , пролеченных с  применением радиофармацевтических лекарственных препаратов</t>
  </si>
  <si>
    <t>число лиц , пролеченных с  применением лучевой терапии</t>
  </si>
  <si>
    <t>число проведенных курсов лечения , всего</t>
  </si>
  <si>
    <t>1.1.</t>
  </si>
  <si>
    <t>1.2.</t>
  </si>
  <si>
    <t>при болезнях системы кровообращения</t>
  </si>
  <si>
    <t>СПб ГБУЗ "Гериатрическая больница №1"</t>
  </si>
  <si>
    <t>Бгериатр__1</t>
  </si>
  <si>
    <t>0060</t>
  </si>
  <si>
    <t>СПб ГКУЗ "Хоспис №3"</t>
  </si>
  <si>
    <t>Бхосп_3</t>
  </si>
  <si>
    <t>0065</t>
  </si>
  <si>
    <t>СПб ГБУЗ "Межрайонный врачебно-физкультурный диспансер №1"</t>
  </si>
  <si>
    <t>Дисп_ВрФизк__1</t>
  </si>
  <si>
    <t>0090</t>
  </si>
  <si>
    <t>СПб ГБУЗ "Врачебно-физкультурный диспансер №3  (межрайонный)"</t>
  </si>
  <si>
    <t>Дисп_ВрФизк__3</t>
  </si>
  <si>
    <t>0091</t>
  </si>
  <si>
    <t>СПб ГБУЗ "Врачебно-физкультурный диспансер Красногвардейского района"</t>
  </si>
  <si>
    <t>Дисп_ВрФизк__КрГв</t>
  </si>
  <si>
    <t>0093</t>
  </si>
  <si>
    <t>СПб ГБУЗ "Онкологический диспансер Московского района"</t>
  </si>
  <si>
    <t>Дисп_Онк_Моск</t>
  </si>
  <si>
    <t>0111</t>
  </si>
  <si>
    <t>СПб ГБУЗ "Противотуберкулезный диспансер №4"</t>
  </si>
  <si>
    <t>Дисп_ПрТуб_Колп</t>
  </si>
  <si>
    <t>0123</t>
  </si>
  <si>
    <t>СПб ГКУЗ "Психоневрологический диспансер №4"</t>
  </si>
  <si>
    <t>Дисп_ПсхНвр__4</t>
  </si>
  <si>
    <t>0133</t>
  </si>
  <si>
    <t>СПб ГБУЗ "Психоневрологический диспансер №6"</t>
  </si>
  <si>
    <t>Дисп_ПсхНвр__6</t>
  </si>
  <si>
    <t>0129</t>
  </si>
  <si>
    <t>СПб ГКУЗ "Психоневрологический дом ребенка  №6"</t>
  </si>
  <si>
    <t>ДР__6</t>
  </si>
  <si>
    <t>0367</t>
  </si>
  <si>
    <t>СПб ГБУЗ "Женская консультация №5"</t>
  </si>
  <si>
    <t>ЖК__5</t>
  </si>
  <si>
    <t>0137</t>
  </si>
  <si>
    <t>СПб ГБУЗ "Женская консультация №40"</t>
  </si>
  <si>
    <t>ЖК_40</t>
  </si>
  <si>
    <t>0974</t>
  </si>
  <si>
    <t>СПб ГБУЗ "Женская консультация №44" Пушкинского района</t>
  </si>
  <si>
    <t>ЖК_44</t>
  </si>
  <si>
    <t>0138</t>
  </si>
  <si>
    <t>ФГБУ "Национальный медицинский исследовательский центр травматологии и ортопедии им. Р.Р.Вредена" Минздрава России</t>
  </si>
  <si>
    <t>СПб ГБУЗ "Городская поликлиника №3"</t>
  </si>
  <si>
    <t>П__3</t>
  </si>
  <si>
    <t>0186</t>
  </si>
  <si>
    <t>СПб ГБУЗ "Городская поликлиника №6"</t>
  </si>
  <si>
    <t>П__6</t>
  </si>
  <si>
    <t>0165</t>
  </si>
  <si>
    <t>СПб ГБУЗ "Городская поликлиника №8"</t>
  </si>
  <si>
    <t>П__8</t>
  </si>
  <si>
    <t>0175</t>
  </si>
  <si>
    <t>СПб ГБУЗ "Городская поликлиника №14"</t>
  </si>
  <si>
    <t>П_14</t>
  </si>
  <si>
    <t>0159</t>
  </si>
  <si>
    <t>СПб ГБУЗ "Городская поликлиника №17"</t>
  </si>
  <si>
    <t>П_17</t>
  </si>
  <si>
    <t>0196</t>
  </si>
  <si>
    <t>СПб ГБУЗ "Городская поликлиника №19"</t>
  </si>
  <si>
    <t>П_19</t>
  </si>
  <si>
    <t>0206</t>
  </si>
  <si>
    <t>СПб ГБУЗ "Городская поликлиника №21"</t>
  </si>
  <si>
    <t>П_21</t>
  </si>
  <si>
    <t>0149</t>
  </si>
  <si>
    <t>СПб ГБУЗ "Городская поликлиника №25 Невского района"</t>
  </si>
  <si>
    <t>П_25</t>
  </si>
  <si>
    <t>0150</t>
  </si>
  <si>
    <t>СПб ГБУЗ "Городская поликлиника №27"</t>
  </si>
  <si>
    <t>П_27</t>
  </si>
  <si>
    <t>0204</t>
  </si>
  <si>
    <t>СПб ГБУЗ "Городская поликлиника №28"</t>
  </si>
  <si>
    <t>П_28</t>
  </si>
  <si>
    <t>0151</t>
  </si>
  <si>
    <t>СПб ГБУЗ "Городская поликлиника №30"</t>
  </si>
  <si>
    <t>П_30</t>
  </si>
  <si>
    <t>0152</t>
  </si>
  <si>
    <t>СПб ГБУЗ "Городская поликлиника №32"</t>
  </si>
  <si>
    <t>П_32</t>
  </si>
  <si>
    <t>0154</t>
  </si>
  <si>
    <t>СПб ГБУЗ "Городская поликлиника №43"</t>
  </si>
  <si>
    <t>П_43</t>
  </si>
  <si>
    <t>0202</t>
  </si>
  <si>
    <t>СПб ГБУЗ "Городская поликлиника №44"</t>
  </si>
  <si>
    <t>П_44</t>
  </si>
  <si>
    <t>0163</t>
  </si>
  <si>
    <t>СПб ГБУЗ "Городская поликлиника №46"</t>
  </si>
  <si>
    <t>П_46</t>
  </si>
  <si>
    <t>0161</t>
  </si>
  <si>
    <t>СПб ГБУЗ "Городская поликлиника №48"</t>
  </si>
  <si>
    <t>П_48</t>
  </si>
  <si>
    <t>0162</t>
  </si>
  <si>
    <t>СПб ГБУЗ "Городская поликлиника №49"</t>
  </si>
  <si>
    <t>П_49</t>
  </si>
  <si>
    <t>0187</t>
  </si>
  <si>
    <t>СПб ГБУЗ "Городская поликлиника №52"</t>
  </si>
  <si>
    <t>П_52</t>
  </si>
  <si>
    <t>0205</t>
  </si>
  <si>
    <t>СПб ГБУЗ "Городская поликлиника №56"</t>
  </si>
  <si>
    <t>П_56</t>
  </si>
  <si>
    <t>0208</t>
  </si>
  <si>
    <t>СПб ГБУЗ "Городская поликлиника №60 Пушкинского района"</t>
  </si>
  <si>
    <t>П_60</t>
  </si>
  <si>
    <t>0210</t>
  </si>
  <si>
    <t>СПб ГБУЗ "Городская поликлиника №62"</t>
  </si>
  <si>
    <t>П_62</t>
  </si>
  <si>
    <t>0166</t>
  </si>
  <si>
    <t>СПб ГБУЗ "Городская поликлиника №71"</t>
  </si>
  <si>
    <t>П_71</t>
  </si>
  <si>
    <t>0815</t>
  </si>
  <si>
    <t>СПб ГБУЗ "Городская поликлиника №72"</t>
  </si>
  <si>
    <t>П_72</t>
  </si>
  <si>
    <t>0170</t>
  </si>
  <si>
    <t>СПб ГБУЗ "Городская поликлиника №76"</t>
  </si>
  <si>
    <t>П_76</t>
  </si>
  <si>
    <t>0173</t>
  </si>
  <si>
    <t>СПб ГБУЗ "Городская поликлиника №78"</t>
  </si>
  <si>
    <t>П_78</t>
  </si>
  <si>
    <t>0209</t>
  </si>
  <si>
    <t>СПб ГБУЗ "Городская поликлиника №93"</t>
  </si>
  <si>
    <t>П_93</t>
  </si>
  <si>
    <t>0199</t>
  </si>
  <si>
    <t>СПб ГБУЗ "Городская поликлиника №95"</t>
  </si>
  <si>
    <t>П_95</t>
  </si>
  <si>
    <t>0182</t>
  </si>
  <si>
    <t>СПб ГБУЗ "Городская поликлиника №97"</t>
  </si>
  <si>
    <t>П_97</t>
  </si>
  <si>
    <t>0183</t>
  </si>
  <si>
    <t>П_98</t>
  </si>
  <si>
    <t>0971</t>
  </si>
  <si>
    <t>СПб ГКУЗ "Амбулатория Мариинская"</t>
  </si>
  <si>
    <t>П_мариин</t>
  </si>
  <si>
    <t>0142</t>
  </si>
  <si>
    <t>СПб ГБУЗ "Городская поликлиника №102"</t>
  </si>
  <si>
    <t>П102</t>
  </si>
  <si>
    <t>0972</t>
  </si>
  <si>
    <t>СПб ГБУЗ "Городская поликлиника №109"</t>
  </si>
  <si>
    <t>П109</t>
  </si>
  <si>
    <t>0214</t>
  </si>
  <si>
    <t>СПб ГБУЗ "Городская поликлиника №111"</t>
  </si>
  <si>
    <t>П111</t>
  </si>
  <si>
    <t>0189</t>
  </si>
  <si>
    <t>СПб ГБУЗ "Городская поликлиника №117"</t>
  </si>
  <si>
    <t>П117</t>
  </si>
  <si>
    <t>0986</t>
  </si>
  <si>
    <t>СПб ГБУЗ "Городская поликлиника №120"</t>
  </si>
  <si>
    <t>П120</t>
  </si>
  <si>
    <t>0984</t>
  </si>
  <si>
    <t>СПб ГБУЗ "Городская поликлиника №122"</t>
  </si>
  <si>
    <t>П122</t>
  </si>
  <si>
    <t>0146</t>
  </si>
  <si>
    <t>СПб ГБУЗ "Детская городская поликлиника №19"</t>
  </si>
  <si>
    <t>Пдет_19</t>
  </si>
  <si>
    <t>0220</t>
  </si>
  <si>
    <t>СПб ГБУЗ "Детская поликлиника №30"</t>
  </si>
  <si>
    <t>Пдет_30</t>
  </si>
  <si>
    <t>0973</t>
  </si>
  <si>
    <t>СПб ГБУЗ "Детская городская поликлиника №45 Невского района"</t>
  </si>
  <si>
    <t>Пдет_45</t>
  </si>
  <si>
    <t>0225</t>
  </si>
  <si>
    <t>СПб ГБУЗ "Детская городская поликлиника №49" Пушкинского района</t>
  </si>
  <si>
    <t>Пдет_49</t>
  </si>
  <si>
    <t>0243</t>
  </si>
  <si>
    <t>СПб ГБУЗ "Детская городская поликлиника №51"</t>
  </si>
  <si>
    <t>Пдет_51</t>
  </si>
  <si>
    <t>0227</t>
  </si>
  <si>
    <t>СПб ГБУЗ "Детская городская поликлиника №62"</t>
  </si>
  <si>
    <t>Пдет_62</t>
  </si>
  <si>
    <t>0231</t>
  </si>
  <si>
    <t>СПб ГБУЗ "Детская городская поликлиника №68"</t>
  </si>
  <si>
    <t>Пдет_68</t>
  </si>
  <si>
    <t>0241</t>
  </si>
  <si>
    <t>СПб ГБУЗ "Детская городская поликлиника №73"</t>
  </si>
  <si>
    <t>Пдет_73</t>
  </si>
  <si>
    <t>0237</t>
  </si>
  <si>
    <t>СПб ГБУЗ "Стоматологическая поликлиника №4"</t>
  </si>
  <si>
    <t>ПСтом__4</t>
  </si>
  <si>
    <t>0270</t>
  </si>
  <si>
    <t>СПб ГБУЗ "Стоматологическая поликлиника №10"</t>
  </si>
  <si>
    <t>ПСтом_10</t>
  </si>
  <si>
    <t>0245</t>
  </si>
  <si>
    <t>СПб ГБУЗ "Стоматологическая поликлиника №11"</t>
  </si>
  <si>
    <t>ПСтом_11</t>
  </si>
  <si>
    <t>0246</t>
  </si>
  <si>
    <t>СПб ГБУЗ "Стоматологическая поликлиника №15"</t>
  </si>
  <si>
    <t>ПСтом_15</t>
  </si>
  <si>
    <t>0250</t>
  </si>
  <si>
    <t>СПб ГБУЗ "Детская стоматологическая поликлиника №3"</t>
  </si>
  <si>
    <t>ПСтом_дет__3</t>
  </si>
  <si>
    <t>0278</t>
  </si>
  <si>
    <t>СПб ГБУЗ "Перинатальный центр №1"</t>
  </si>
  <si>
    <t>Р_18</t>
  </si>
  <si>
    <t>0334</t>
  </si>
  <si>
    <t>СПб ГКУЗ Детский туберкулезный санаторий "Дружба"</t>
  </si>
  <si>
    <t>Сан_ТубДруж</t>
  </si>
  <si>
    <t>0385</t>
  </si>
  <si>
    <t>СПб ГБУЗ "Санаторий для детей "Детские Дюны"</t>
  </si>
  <si>
    <t>СанДет_ДетДюны</t>
  </si>
  <si>
    <t>СПб ГКУЗ "Детский туберкулезный санаторий "Жемчужина"</t>
  </si>
  <si>
    <t>СанДет_Жемчужина</t>
  </si>
  <si>
    <t>0386</t>
  </si>
  <si>
    <t>СПб ГБУЗ "Станция скорой медицинской помощи Петродворцового района Санкт-Петербурга"</t>
  </si>
  <si>
    <t>СМП_Петрдв</t>
  </si>
  <si>
    <t>0474</t>
  </si>
  <si>
    <t>ЦВЛ_3Биосвязь</t>
  </si>
  <si>
    <t>СПб ГБУЗ "Детский центр восстановительной медицины и реабилитации №3"</t>
  </si>
  <si>
    <t>0327</t>
  </si>
  <si>
    <t>1.</t>
  </si>
  <si>
    <t>1.3.</t>
  </si>
  <si>
    <t>1.4.</t>
  </si>
  <si>
    <t>2.</t>
  </si>
  <si>
    <t>2.1.</t>
  </si>
  <si>
    <t>2.1.1.</t>
  </si>
  <si>
    <t>2.1.2.</t>
  </si>
  <si>
    <t>2.2.</t>
  </si>
  <si>
    <t>2.2.1.</t>
  </si>
  <si>
    <t>2.2.2.</t>
  </si>
  <si>
    <t>2.2.3.</t>
  </si>
  <si>
    <t>2.2.4.</t>
  </si>
  <si>
    <t>2.2.5.</t>
  </si>
  <si>
    <t>2.2.6.</t>
  </si>
  <si>
    <t>2.3.</t>
  </si>
  <si>
    <t>2.3.1.</t>
  </si>
  <si>
    <t>2.3.2.</t>
  </si>
  <si>
    <t>2.4.</t>
  </si>
  <si>
    <t>2.5.</t>
  </si>
  <si>
    <t>2.6.</t>
  </si>
  <si>
    <t>3.</t>
  </si>
  <si>
    <t>3.1.</t>
  </si>
  <si>
    <t>3.2.</t>
  </si>
  <si>
    <t>3.3.</t>
  </si>
  <si>
    <t>3.4.</t>
  </si>
  <si>
    <t>3.5.</t>
  </si>
  <si>
    <t>4.</t>
  </si>
  <si>
    <t>5.</t>
  </si>
  <si>
    <t>6.</t>
  </si>
  <si>
    <t>6.1.</t>
  </si>
  <si>
    <t>6.2.</t>
  </si>
  <si>
    <t>6.3.</t>
  </si>
  <si>
    <t>6.4.</t>
  </si>
  <si>
    <t>7.</t>
  </si>
  <si>
    <t>8.</t>
  </si>
  <si>
    <t>8.1.</t>
  </si>
  <si>
    <t>8.2.</t>
  </si>
  <si>
    <t>8.3.</t>
  </si>
  <si>
    <t>4.1.</t>
  </si>
  <si>
    <t>4.2.</t>
  </si>
  <si>
    <t>4.3.</t>
  </si>
  <si>
    <t>4.4.</t>
  </si>
  <si>
    <t>4.5.</t>
  </si>
  <si>
    <t>4.6.</t>
  </si>
  <si>
    <t>5.1.</t>
  </si>
  <si>
    <t>5.2.</t>
  </si>
  <si>
    <t>5.3.</t>
  </si>
  <si>
    <t>5.4.</t>
  </si>
  <si>
    <t>9.</t>
  </si>
  <si>
    <t>8.4.</t>
  </si>
  <si>
    <t>1.1.1.</t>
  </si>
  <si>
    <t>1.2.1.</t>
  </si>
  <si>
    <t>1.2.2.</t>
  </si>
  <si>
    <t>1.2.3.</t>
  </si>
  <si>
    <t>10.</t>
  </si>
  <si>
    <t>11.</t>
  </si>
  <si>
    <t>11.1.</t>
  </si>
  <si>
    <t>11.2.</t>
  </si>
  <si>
    <t>11.3.</t>
  </si>
  <si>
    <t>12.</t>
  </si>
  <si>
    <t>13.</t>
  </si>
  <si>
    <t>13.1.</t>
  </si>
  <si>
    <t>13.2.</t>
  </si>
  <si>
    <t>13.3.</t>
  </si>
  <si>
    <t>13.4.</t>
  </si>
  <si>
    <t>14.</t>
  </si>
  <si>
    <t>7.1.</t>
  </si>
  <si>
    <t>12.1.</t>
  </si>
  <si>
    <t>12.2.</t>
  </si>
  <si>
    <t>15.</t>
  </si>
  <si>
    <t>16.</t>
  </si>
  <si>
    <t>17.</t>
  </si>
  <si>
    <t>18.</t>
  </si>
  <si>
    <t>19.</t>
  </si>
  <si>
    <t>21.</t>
  </si>
  <si>
    <t>20.</t>
  </si>
  <si>
    <t>10.4.</t>
  </si>
  <si>
    <t>10.3.</t>
  </si>
  <si>
    <t>10.2.</t>
  </si>
  <si>
    <t>10.1.</t>
  </si>
  <si>
    <t>3.2.1.</t>
  </si>
  <si>
    <t>3.2.2.</t>
  </si>
  <si>
    <t>3.2.3.</t>
  </si>
  <si>
    <t>3.2.4.</t>
  </si>
  <si>
    <t>3.2.5.</t>
  </si>
  <si>
    <t>3.2.6.</t>
  </si>
  <si>
    <t>3.2.7.</t>
  </si>
  <si>
    <t>9.4.</t>
  </si>
  <si>
    <t>9.3.</t>
  </si>
  <si>
    <t>9.2.</t>
  </si>
  <si>
    <t>9.1.</t>
  </si>
  <si>
    <t>4.2.5.</t>
  </si>
  <si>
    <t>4.2.4.</t>
  </si>
  <si>
    <t>4.2.3.</t>
  </si>
  <si>
    <t>4.2.2.</t>
  </si>
  <si>
    <t>4.2.1.</t>
  </si>
  <si>
    <t>2.9.</t>
  </si>
  <si>
    <t>2.8.</t>
  </si>
  <si>
    <t>2.7.</t>
  </si>
  <si>
    <t>1.3.19.3.</t>
  </si>
  <si>
    <t>1.3.19.2.</t>
  </si>
  <si>
    <t>1.3.19.1.</t>
  </si>
  <si>
    <t>1.3.19.</t>
  </si>
  <si>
    <t>1.3.18.</t>
  </si>
  <si>
    <t>1.3.17.</t>
  </si>
  <si>
    <t>1.3.16.</t>
  </si>
  <si>
    <t>1.3.15.</t>
  </si>
  <si>
    <t>1.3.14.</t>
  </si>
  <si>
    <t>1.3.13.</t>
  </si>
  <si>
    <t>1.3.12.</t>
  </si>
  <si>
    <t>1.3.11.</t>
  </si>
  <si>
    <t>1.3.10.</t>
  </si>
  <si>
    <t>1.3.9.</t>
  </si>
  <si>
    <t>1.3.8.</t>
  </si>
  <si>
    <t>1.3.7.</t>
  </si>
  <si>
    <t>1.3.6.</t>
  </si>
  <si>
    <t>1.3.5.</t>
  </si>
  <si>
    <t>1.3.4.</t>
  </si>
  <si>
    <t>1.3.3.</t>
  </si>
  <si>
    <t>1.3.2.</t>
  </si>
  <si>
    <t>1.3.1.</t>
  </si>
  <si>
    <t>Отчет о деятельности рентгенодиагностических и радиотерапевтических отделений (кабинетов).
Фрагмент отчетной формы №30.</t>
  </si>
  <si>
    <t>Х</t>
  </si>
  <si>
    <t>Из общего числа исследований (стр.1) выполнено:  новорождённым и детям до 2 лет:</t>
  </si>
  <si>
    <t xml:space="preserve">     из них денситометрия</t>
  </si>
  <si>
    <t>10.1</t>
  </si>
  <si>
    <t>18.1.</t>
  </si>
  <si>
    <t>18.2.</t>
  </si>
  <si>
    <t>18.3.</t>
  </si>
  <si>
    <t>21.1.</t>
  </si>
  <si>
    <t xml:space="preserve"> денситометров</t>
  </si>
  <si>
    <t>выполнено интервеционных вмешательств                под контролем УЗИ</t>
  </si>
  <si>
    <t>Дисп_ПсхНвр__1</t>
  </si>
  <si>
    <t>СПб ГБУЗ "Психоневрологический диспансер №1"</t>
  </si>
  <si>
    <t>0126</t>
  </si>
  <si>
    <t>с допплерографией</t>
  </si>
  <si>
    <t>СМП__Гор</t>
  </si>
  <si>
    <t>СПб ГБУЗ "Городская станция скорой медицинской помощи"</t>
  </si>
  <si>
    <t>0365</t>
  </si>
  <si>
    <t>Учр_БСМЭ</t>
  </si>
  <si>
    <t>0363</t>
  </si>
  <si>
    <t>дозиметрическое оборудование</t>
  </si>
  <si>
    <t>Томограмм</t>
  </si>
  <si>
    <t>Число низкодозных компьютерных томографий</t>
  </si>
  <si>
    <t>в том числе с использованием цифрового томосинтеза</t>
  </si>
  <si>
    <t>Рентгенодиагностические комплексы универсальные (на 1,2,3 рабочих места, в том числе телеуправляемые)</t>
  </si>
  <si>
    <t>из них цифровые</t>
  </si>
  <si>
    <t>2.4.1.</t>
  </si>
  <si>
    <t>Передвижные   типа С-дуга</t>
  </si>
  <si>
    <t>9.1.1.</t>
  </si>
  <si>
    <t>9.2.1.</t>
  </si>
  <si>
    <t>Рентгеновские аппараты всего (без компьютерных томографов и ангиографических аппаратов)</t>
  </si>
  <si>
    <t>передвижные КТ установки</t>
  </si>
  <si>
    <t>11.4.</t>
  </si>
  <si>
    <t>11.5.</t>
  </si>
  <si>
    <t>11.6.</t>
  </si>
  <si>
    <t>11.7.</t>
  </si>
  <si>
    <t>14.1.</t>
  </si>
  <si>
    <t>14.1.1.</t>
  </si>
  <si>
    <t>14.2.</t>
  </si>
  <si>
    <t>14.3.</t>
  </si>
  <si>
    <t>14.4.</t>
  </si>
  <si>
    <t>14.5.</t>
  </si>
  <si>
    <t>17.1.</t>
  </si>
  <si>
    <t>17.2.</t>
  </si>
  <si>
    <t>17.3.</t>
  </si>
  <si>
    <t>17.4.</t>
  </si>
  <si>
    <t>17.5.</t>
  </si>
  <si>
    <t>17.6.</t>
  </si>
  <si>
    <t>17.3.1.</t>
  </si>
  <si>
    <t>18.4.</t>
  </si>
  <si>
    <t>18.5.</t>
  </si>
  <si>
    <t>18.5.1.</t>
  </si>
  <si>
    <t>18.6.</t>
  </si>
  <si>
    <t>18.6.1.</t>
  </si>
  <si>
    <t>18.7.</t>
  </si>
  <si>
    <t>18.8.</t>
  </si>
  <si>
    <t>18.9.</t>
  </si>
  <si>
    <t>18.9.1.</t>
  </si>
  <si>
    <t>18.9.2.</t>
  </si>
  <si>
    <t>18.9.3.</t>
  </si>
  <si>
    <t>18.9.4.</t>
  </si>
  <si>
    <t>18.10.</t>
  </si>
  <si>
    <t>18.11.</t>
  </si>
  <si>
    <t>СПб ГБУЗ "Клиническая ревматологическая больница №25" им. В.А. Насоновой</t>
  </si>
  <si>
    <t>СПб филиал ФГАУ «НМИЦ «МНТК «Микрохирургия глаза» им. акад. С.Н. Федорова» Минздрава России</t>
  </si>
  <si>
    <t>Дисп_КВД__1</t>
  </si>
  <si>
    <t>СПб ГБУЗ "Кожно-венерологический диспансер №1"</t>
  </si>
  <si>
    <t>0094</t>
  </si>
  <si>
    <t>ФГБУ  "Национальный медицинский исследовательский центр детской травматологии и ортопедии имени Г.И.Турнера"  Минздрава России</t>
  </si>
  <si>
    <t>СПб ГБУЗ "Поликлиника №98"</t>
  </si>
  <si>
    <t>ГБУЗ «СПб КНпЦСВМП(о) имени Н.П. Напалкова»</t>
  </si>
  <si>
    <t>СПб ГБУЗ "Санаторий для детей "Огонек"</t>
  </si>
  <si>
    <t>СПб ГБУЗ "Диагностический центр (медико-генетический)"</t>
  </si>
  <si>
    <t>СПб ГБУЗ «БСМЭ»</t>
  </si>
  <si>
    <t>v24</t>
  </si>
  <si>
    <t>х</t>
  </si>
  <si>
    <r>
      <t xml:space="preserve">Число </t>
    </r>
    <r>
      <rPr>
        <sz val="12"/>
        <color rgb="FFFF0000"/>
        <rFont val="Calibri"/>
        <family val="2"/>
        <charset val="204"/>
        <scheme val="minor"/>
      </rPr>
      <t xml:space="preserve">профилактических </t>
    </r>
    <r>
      <rPr>
        <sz val="12"/>
        <rFont val="Calibri"/>
        <family val="2"/>
        <charset val="204"/>
        <scheme val="minor"/>
      </rPr>
      <t>рентгеновских исследований молочных желез</t>
    </r>
  </si>
  <si>
    <t>дентальные конусно-лучевые томографы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</si>
</sst>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_-* #,##0.00&quot;р.&quot;_-;\-* #,##0.00&quot;р.&quot;_-;_-* &quot;-&quot;??&quot;р.&quot;_-;_-@_-"/>
    <numFmt numFmtId="166" formatCode="#,##0;[Red]#,##0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indexed="22"/>
      <name val="Arial Cyr"/>
      <charset val="204"/>
    </font>
    <font>
      <b/>
      <sz val="12"/>
      <name val="Arial Cyr"/>
      <charset val="204"/>
    </font>
    <font>
      <b/>
      <sz val="16"/>
      <color indexed="10"/>
      <name val="Arial Cyr"/>
      <charset val="204"/>
    </font>
    <font>
      <b/>
      <sz val="16"/>
      <color indexed="60"/>
      <name val="Arial Cyr"/>
      <charset val="204"/>
    </font>
    <font>
      <b/>
      <sz val="14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55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0" tint="-0.1499984740745262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sz val="11"/>
      <name val="Arial Cyr"/>
      <charset val="204"/>
    </font>
    <font>
      <sz val="12"/>
      <name val="Arial Cyr"/>
      <family val="2"/>
      <charset val="204"/>
    </font>
    <font>
      <b/>
      <sz val="12"/>
      <color rgb="FFFF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indexed="60"/>
      <name val="Arial Cyr"/>
      <charset val="204"/>
    </font>
    <font>
      <sz val="12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protection locked="0"/>
    </xf>
    <xf numFmtId="0" fontId="21" fillId="0" borderId="0"/>
    <xf numFmtId="165" fontId="21" fillId="0" borderId="0" applyFont="0" applyFill="0" applyBorder="0" applyAlignment="0" applyProtection="0"/>
    <xf numFmtId="0" fontId="34" fillId="0" borderId="0"/>
    <xf numFmtId="0" fontId="33" fillId="0" borderId="0"/>
    <xf numFmtId="0" fontId="38" fillId="0" borderId="0"/>
  </cellStyleXfs>
  <cellXfs count="270">
    <xf numFmtId="0" fontId="0" fillId="0" borderId="0" xfId="0"/>
    <xf numFmtId="0" fontId="2" fillId="0" borderId="0" xfId="1" applyFont="1" applyAlignment="1" applyProtection="1"/>
    <xf numFmtId="0" fontId="1" fillId="0" borderId="0" xfId="1" applyAlignment="1" applyProtection="1"/>
    <xf numFmtId="0" fontId="5" fillId="0" borderId="0" xfId="1" applyFont="1" applyAlignment="1" applyProtection="1">
      <alignment horizontal="center" wrapText="1"/>
    </xf>
    <xf numFmtId="0" fontId="7" fillId="0" borderId="0" xfId="1" applyFont="1" applyAlignment="1" applyProtection="1">
      <alignment vertical="center"/>
    </xf>
    <xf numFmtId="0" fontId="8" fillId="0" borderId="0" xfId="1" applyFont="1" applyAlignment="1" applyProtection="1"/>
    <xf numFmtId="0" fontId="9" fillId="0" borderId="5" xfId="1" applyFont="1" applyBorder="1" applyAlignment="1" applyProtection="1"/>
    <xf numFmtId="0" fontId="10" fillId="0" borderId="5" xfId="1" applyFont="1" applyBorder="1" applyAlignment="1" applyProtection="1"/>
    <xf numFmtId="0" fontId="11" fillId="0" borderId="5" xfId="1" applyFont="1" applyBorder="1" applyAlignment="1" applyProtection="1">
      <alignment vertical="center" wrapText="1"/>
    </xf>
    <xf numFmtId="0" fontId="10" fillId="0" borderId="0" xfId="1" applyFont="1" applyBorder="1" applyAlignment="1" applyProtection="1"/>
    <xf numFmtId="0" fontId="10" fillId="0" borderId="0" xfId="1" applyFont="1" applyBorder="1" applyAlignment="1" applyProtection="1">
      <alignment horizontal="left" indent="1"/>
    </xf>
    <xf numFmtId="0" fontId="10" fillId="0" borderId="7" xfId="1" applyFont="1" applyBorder="1" applyAlignment="1" applyProtection="1"/>
    <xf numFmtId="0" fontId="10" fillId="0" borderId="7" xfId="1" applyFont="1" applyBorder="1" applyAlignment="1" applyProtection="1">
      <alignment horizontal="left" indent="1"/>
    </xf>
    <xf numFmtId="0" fontId="11" fillId="0" borderId="0" xfId="1" applyFont="1" applyBorder="1" applyAlignment="1" applyProtection="1">
      <alignment vertical="center" wrapText="1"/>
    </xf>
    <xf numFmtId="0" fontId="10" fillId="4" borderId="0" xfId="1" applyFont="1" applyFill="1" applyBorder="1" applyAlignment="1" applyProtection="1"/>
    <xf numFmtId="0" fontId="11" fillId="4" borderId="0" xfId="1" applyFont="1" applyFill="1" applyBorder="1" applyAlignment="1" applyProtection="1">
      <alignment vertical="center" wrapText="1"/>
    </xf>
    <xf numFmtId="0" fontId="13" fillId="4" borderId="0" xfId="1" applyFont="1" applyFill="1" applyBorder="1" applyAlignment="1" applyProtection="1">
      <alignment horizontal="left" vertical="center" wrapText="1"/>
    </xf>
    <xf numFmtId="0" fontId="10" fillId="4" borderId="0" xfId="1" applyFont="1" applyFill="1" applyBorder="1" applyAlignment="1" applyProtection="1">
      <alignment horizontal="left" indent="1"/>
    </xf>
    <xf numFmtId="0" fontId="14" fillId="4" borderId="0" xfId="1" applyFont="1" applyFill="1" applyBorder="1" applyAlignment="1" applyProtection="1"/>
    <xf numFmtId="0" fontId="14" fillId="4" borderId="0" xfId="1" applyFont="1" applyFill="1" applyBorder="1" applyAlignment="1" applyProtection="1">
      <alignment vertical="center" wrapText="1"/>
    </xf>
    <xf numFmtId="0" fontId="15" fillId="4" borderId="0" xfId="1" applyFont="1" applyFill="1" applyBorder="1" applyAlignment="1" applyProtection="1">
      <alignment horizontal="center" vertical="top"/>
    </xf>
    <xf numFmtId="0" fontId="10" fillId="4" borderId="0" xfId="1" applyFont="1" applyFill="1" applyBorder="1" applyAlignment="1" applyProtection="1">
      <alignment horizontal="center"/>
    </xf>
    <xf numFmtId="0" fontId="10" fillId="0" borderId="8" xfId="1" applyFont="1" applyBorder="1" applyAlignment="1">
      <protection locked="0"/>
    </xf>
    <xf numFmtId="0" fontId="10" fillId="0" borderId="0" xfId="1" applyFont="1" applyAlignment="1">
      <protection locked="0"/>
    </xf>
    <xf numFmtId="0" fontId="10" fillId="0" borderId="0" xfId="1" applyFont="1" applyAlignment="1" applyProtection="1"/>
    <xf numFmtId="0" fontId="10" fillId="0" borderId="0" xfId="1" applyFont="1" applyBorder="1" applyAlignment="1" applyProtection="1">
      <alignment horizontal="center" vertical="top"/>
    </xf>
    <xf numFmtId="0" fontId="10" fillId="0" borderId="0" xfId="1" applyFont="1" applyAlignment="1" applyProtection="1">
      <alignment vertical="center"/>
    </xf>
    <xf numFmtId="0" fontId="16" fillId="0" borderId="0" xfId="1" applyFont="1" applyAlignment="1" applyProtection="1"/>
    <xf numFmtId="0" fontId="17" fillId="5" borderId="1" xfId="0" applyFont="1" applyFill="1" applyBorder="1" applyAlignment="1" applyProtection="1">
      <alignment horizontal="center" vertical="center"/>
    </xf>
    <xf numFmtId="0" fontId="19" fillId="0" borderId="0" xfId="1" applyFont="1" applyAlignment="1" applyProtection="1"/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166" fontId="3" fillId="6" borderId="1" xfId="2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</xf>
    <xf numFmtId="49" fontId="25" fillId="0" borderId="1" xfId="2" applyNumberFormat="1" applyFont="1" applyBorder="1" applyAlignment="1" applyProtection="1">
      <alignment horizontal="center" vertical="center" wrapText="1" shrinkToFit="1"/>
    </xf>
    <xf numFmtId="49" fontId="25" fillId="4" borderId="1" xfId="2" applyNumberFormat="1" applyFont="1" applyFill="1" applyBorder="1" applyAlignment="1" applyProtection="1">
      <alignment horizontal="center" vertical="center" wrapText="1" shrinkToFit="1"/>
    </xf>
    <xf numFmtId="0" fontId="28" fillId="0" borderId="0" xfId="0" applyFont="1" applyAlignment="1" applyProtection="1">
      <alignment horizontal="left" vertical="center" wrapText="1"/>
    </xf>
    <xf numFmtId="0" fontId="22" fillId="0" borderId="1" xfId="2" applyFont="1" applyBorder="1" applyAlignment="1" applyProtection="1">
      <alignment horizontal="center" vertical="center" wrapText="1"/>
    </xf>
    <xf numFmtId="49" fontId="22" fillId="0" borderId="1" xfId="2" applyNumberFormat="1" applyFont="1" applyBorder="1" applyAlignment="1" applyProtection="1">
      <alignment horizontal="center" vertical="center" wrapText="1"/>
    </xf>
    <xf numFmtId="0" fontId="25" fillId="0" borderId="1" xfId="2" applyFont="1" applyBorder="1" applyAlignment="1" applyProtection="1">
      <alignment horizontal="center" vertical="center" wrapText="1"/>
    </xf>
    <xf numFmtId="0" fontId="25" fillId="0" borderId="1" xfId="2" applyFont="1" applyBorder="1" applyAlignment="1" applyProtection="1">
      <alignment horizontal="center" vertical="center" wrapText="1" shrinkToFit="1"/>
    </xf>
    <xf numFmtId="0" fontId="25" fillId="0" borderId="0" xfId="2" applyFont="1" applyBorder="1" applyAlignment="1" applyProtection="1">
      <alignment horizontal="center" vertical="center" wrapText="1" shrinkToFit="1"/>
    </xf>
    <xf numFmtId="0" fontId="29" fillId="0" borderId="1" xfId="0" applyFont="1" applyBorder="1" applyAlignment="1" applyProtection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8" fillId="0" borderId="0" xfId="0" applyFont="1" applyAlignment="1" applyProtection="1">
      <alignment horizontal="center" vertical="center" wrapText="1"/>
    </xf>
    <xf numFmtId="0" fontId="29" fillId="0" borderId="0" xfId="0" applyFont="1" applyAlignment="1" applyProtection="1">
      <alignment horizontal="left" vertical="center" wrapText="1"/>
    </xf>
    <xf numFmtId="0" fontId="30" fillId="0" borderId="1" xfId="2" applyNumberFormat="1" applyFont="1" applyBorder="1" applyAlignment="1" applyProtection="1">
      <alignment horizontal="center" vertical="center" wrapText="1" shrinkToFit="1"/>
    </xf>
    <xf numFmtId="0" fontId="30" fillId="0" borderId="1" xfId="2" applyNumberFormat="1" applyFont="1" applyBorder="1" applyAlignment="1" applyProtection="1">
      <alignment horizontal="left" vertical="center" wrapText="1" shrinkToFit="1"/>
    </xf>
    <xf numFmtId="0" fontId="30" fillId="0" borderId="2" xfId="2" applyNumberFormat="1" applyFont="1" applyBorder="1" applyAlignment="1" applyProtection="1">
      <alignment horizontal="left" vertical="center" wrapText="1" shrinkToFit="1"/>
    </xf>
    <xf numFmtId="49" fontId="31" fillId="0" borderId="2" xfId="2" applyNumberFormat="1" applyFont="1" applyBorder="1" applyAlignment="1" applyProtection="1">
      <alignment horizontal="center" vertical="center" wrapText="1" shrinkToFit="1"/>
    </xf>
    <xf numFmtId="166" fontId="31" fillId="6" borderId="1" xfId="2" applyNumberFormat="1" applyFont="1" applyFill="1" applyBorder="1" applyAlignment="1" applyProtection="1">
      <alignment horizontal="center" vertical="center" wrapText="1"/>
      <protection locked="0"/>
    </xf>
    <xf numFmtId="49" fontId="30" fillId="0" borderId="2" xfId="2" applyNumberFormat="1" applyFont="1" applyBorder="1" applyAlignment="1" applyProtection="1">
      <alignment horizontal="center" vertical="center" wrapText="1" shrinkToFit="1"/>
    </xf>
    <xf numFmtId="0" fontId="31" fillId="0" borderId="2" xfId="2" applyNumberFormat="1" applyFont="1" applyBorder="1" applyAlignment="1" applyProtection="1">
      <alignment horizontal="center" vertical="center" wrapText="1" shrinkToFit="1"/>
    </xf>
    <xf numFmtId="0" fontId="29" fillId="0" borderId="1" xfId="0" applyFont="1" applyBorder="1" applyAlignment="1">
      <alignment horizontal="left" vertical="center" wrapText="1"/>
    </xf>
    <xf numFmtId="49" fontId="30" fillId="0" borderId="1" xfId="2" applyNumberFormat="1" applyFont="1" applyBorder="1" applyAlignment="1">
      <alignment horizontal="center" vertical="center" wrapText="1" shrinkToFit="1"/>
    </xf>
    <xf numFmtId="0" fontId="30" fillId="0" borderId="1" xfId="2" applyFont="1" applyBorder="1" applyAlignment="1">
      <alignment horizontal="left" vertical="center" wrapText="1"/>
    </xf>
    <xf numFmtId="49" fontId="30" fillId="0" borderId="1" xfId="2" applyNumberFormat="1" applyFont="1" applyBorder="1" applyAlignment="1">
      <alignment horizontal="center" vertical="center" wrapText="1"/>
    </xf>
    <xf numFmtId="0" fontId="30" fillId="0" borderId="1" xfId="2" applyFont="1" applyBorder="1" applyAlignment="1">
      <alignment horizontal="left" vertical="center" wrapText="1" shrinkToFit="1"/>
    </xf>
    <xf numFmtId="0" fontId="30" fillId="4" borderId="1" xfId="2" applyFont="1" applyFill="1" applyBorder="1" applyAlignment="1">
      <alignment horizontal="left" vertical="center" wrapText="1" shrinkToFit="1"/>
    </xf>
    <xf numFmtId="49" fontId="30" fillId="4" borderId="1" xfId="2" applyNumberFormat="1" applyFont="1" applyFill="1" applyBorder="1" applyAlignment="1">
      <alignment horizontal="center" vertical="center" wrapText="1"/>
    </xf>
    <xf numFmtId="0" fontId="30" fillId="0" borderId="1" xfId="2" applyFont="1" applyBorder="1" applyAlignment="1">
      <alignment horizontal="center" vertical="center" wrapText="1"/>
    </xf>
    <xf numFmtId="0" fontId="30" fillId="0" borderId="1" xfId="2" applyFont="1" applyBorder="1" applyAlignment="1" applyProtection="1">
      <alignment horizontal="center" vertical="center" wrapText="1"/>
    </xf>
    <xf numFmtId="49" fontId="30" fillId="0" borderId="1" xfId="2" applyNumberFormat="1" applyFont="1" applyBorder="1" applyAlignment="1" applyProtection="1">
      <alignment horizontal="center" vertical="center"/>
    </xf>
    <xf numFmtId="0" fontId="30" fillId="0" borderId="1" xfId="2" applyFont="1" applyBorder="1" applyAlignment="1" applyProtection="1">
      <alignment horizontal="left" vertical="center" wrapText="1"/>
    </xf>
    <xf numFmtId="0" fontId="30" fillId="0" borderId="1" xfId="2" applyFont="1" applyBorder="1" applyAlignment="1" applyProtection="1">
      <alignment horizontal="left" vertical="center" wrapText="1" shrinkToFit="1"/>
    </xf>
    <xf numFmtId="0" fontId="30" fillId="4" borderId="1" xfId="2" applyFont="1" applyFill="1" applyBorder="1" applyAlignment="1" applyProtection="1">
      <alignment horizontal="left" vertical="center" wrapText="1" shrinkToFit="1"/>
    </xf>
    <xf numFmtId="49" fontId="30" fillId="4" borderId="1" xfId="2" applyNumberFormat="1" applyFont="1" applyFill="1" applyBorder="1" applyAlignment="1" applyProtection="1">
      <alignment horizontal="center" vertical="center"/>
    </xf>
    <xf numFmtId="49" fontId="30" fillId="0" borderId="1" xfId="2" applyNumberFormat="1" applyFont="1" applyBorder="1" applyAlignment="1" applyProtection="1">
      <alignment horizontal="left" vertical="center" wrapText="1" shrinkToFit="1"/>
    </xf>
    <xf numFmtId="49" fontId="31" fillId="0" borderId="1" xfId="2" applyNumberFormat="1" applyFont="1" applyBorder="1" applyAlignment="1" applyProtection="1">
      <alignment horizontal="center" vertical="center" wrapText="1" shrinkToFit="1"/>
    </xf>
    <xf numFmtId="49" fontId="30" fillId="0" borderId="1" xfId="2" applyNumberFormat="1" applyFont="1" applyBorder="1" applyAlignment="1" applyProtection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21" fillId="0" borderId="1" xfId="2" applyNumberFormat="1" applyFont="1" applyBorder="1" applyAlignment="1">
      <alignment horizontal="center" vertical="center" wrapText="1" shrinkToFit="1"/>
    </xf>
    <xf numFmtId="49" fontId="7" fillId="0" borderId="1" xfId="2" applyNumberFormat="1" applyFont="1" applyBorder="1" applyAlignment="1">
      <alignment horizontal="center" vertical="center" wrapText="1" shrinkToFit="1"/>
    </xf>
    <xf numFmtId="1" fontId="23" fillId="0" borderId="1" xfId="2" applyNumberFormat="1" applyFont="1" applyBorder="1" applyAlignment="1">
      <alignment horizontal="center" vertical="center" wrapText="1"/>
    </xf>
    <xf numFmtId="1" fontId="25" fillId="0" borderId="1" xfId="2" applyNumberFormat="1" applyFont="1" applyBorder="1" applyAlignment="1">
      <alignment horizontal="left" vertical="center" wrapText="1" shrinkToFit="1"/>
    </xf>
    <xf numFmtId="0" fontId="0" fillId="0" borderId="0" xfId="0" applyAlignment="1" applyProtection="1">
      <alignment horizontal="center" vertical="center" wrapText="1"/>
    </xf>
    <xf numFmtId="0" fontId="29" fillId="0" borderId="1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9" fillId="0" borderId="1" xfId="0" applyFont="1" applyBorder="1" applyAlignment="1" applyProtection="1">
      <alignment vertical="center" wrapText="1"/>
    </xf>
    <xf numFmtId="16" fontId="29" fillId="0" borderId="1" xfId="0" applyNumberFormat="1" applyFont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right" vertical="center" wrapText="1"/>
    </xf>
    <xf numFmtId="0" fontId="18" fillId="0" borderId="0" xfId="0" applyFont="1" applyFill="1" applyBorder="1" applyAlignment="1" applyProtection="1">
      <alignment vertical="center" wrapText="1"/>
    </xf>
    <xf numFmtId="0" fontId="28" fillId="0" borderId="0" xfId="0" applyFont="1" applyAlignment="1" applyProtection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6" fontId="22" fillId="0" borderId="1" xfId="2" applyNumberFormat="1" applyFont="1" applyFill="1" applyBorder="1" applyAlignment="1" applyProtection="1">
      <alignment horizontal="center" vertical="center" wrapText="1"/>
    </xf>
    <xf numFmtId="1" fontId="22" fillId="0" borderId="2" xfId="2" applyNumberFormat="1" applyFont="1" applyBorder="1" applyAlignment="1" applyProtection="1">
      <alignment vertical="center" wrapText="1" shrinkToFit="1"/>
    </xf>
    <xf numFmtId="1" fontId="32" fillId="0" borderId="1" xfId="2" applyNumberFormat="1" applyFont="1" applyBorder="1" applyAlignment="1" applyProtection="1">
      <alignment horizontal="center" vertical="center" wrapText="1" shrinkToFit="1"/>
    </xf>
    <xf numFmtId="49" fontId="32" fillId="0" borderId="1" xfId="2" applyNumberFormat="1" applyFont="1" applyBorder="1" applyAlignment="1" applyProtection="1">
      <alignment horizontal="center" vertical="center" wrapText="1" shrinkToFit="1"/>
    </xf>
    <xf numFmtId="1" fontId="22" fillId="4" borderId="2" xfId="2" applyNumberFormat="1" applyFont="1" applyFill="1" applyBorder="1" applyAlignment="1" applyProtection="1">
      <alignment vertical="center" wrapText="1" shrinkToFit="1"/>
    </xf>
    <xf numFmtId="49" fontId="32" fillId="4" borderId="1" xfId="2" applyNumberFormat="1" applyFont="1" applyFill="1" applyBorder="1" applyAlignment="1" applyProtection="1">
      <alignment horizontal="center" vertical="center" wrapText="1" shrinkToFit="1"/>
    </xf>
    <xf numFmtId="166" fontId="3" fillId="0" borderId="0" xfId="2" applyNumberFormat="1" applyFont="1" applyFill="1" applyBorder="1" applyAlignment="1" applyProtection="1">
      <alignment horizontal="center" vertical="center" wrapText="1"/>
    </xf>
    <xf numFmtId="0" fontId="22" fillId="0" borderId="0" xfId="2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1" xfId="0" applyFont="1" applyBorder="1" applyAlignment="1" applyProtection="1">
      <alignment horizontal="center" vertical="center" wrapText="1"/>
    </xf>
    <xf numFmtId="0" fontId="28" fillId="0" borderId="0" xfId="0" applyFont="1" applyAlignment="1" applyProtection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49" fontId="30" fillId="0" borderId="1" xfId="2" applyNumberFormat="1" applyFont="1" applyBorder="1" applyAlignment="1" applyProtection="1">
      <alignment horizontal="center" vertical="center" wrapText="1" shrinkToFit="1"/>
    </xf>
    <xf numFmtId="0" fontId="30" fillId="0" borderId="1" xfId="2" applyNumberFormat="1" applyFont="1" applyBorder="1" applyAlignment="1" applyProtection="1">
      <alignment horizontal="center" vertical="center" wrapText="1" shrinkToFit="1"/>
    </xf>
    <xf numFmtId="0" fontId="30" fillId="0" borderId="1" xfId="0" applyFont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36" fillId="0" borderId="0" xfId="0" applyFont="1" applyAlignment="1" applyProtection="1">
      <alignment horizontal="left" vertical="center" wrapText="1"/>
    </xf>
    <xf numFmtId="0" fontId="22" fillId="0" borderId="1" xfId="2" applyNumberFormat="1" applyFont="1" applyBorder="1" applyAlignment="1" applyProtection="1">
      <alignment horizontal="center" vertical="center" wrapText="1" shrinkToFit="1"/>
    </xf>
    <xf numFmtId="0" fontId="22" fillId="0" borderId="1" xfId="2" applyNumberFormat="1" applyFont="1" applyBorder="1" applyAlignment="1" applyProtection="1">
      <alignment horizontal="center" vertical="center" wrapText="1"/>
    </xf>
    <xf numFmtId="0" fontId="25" fillId="0" borderId="1" xfId="2" applyNumberFormat="1" applyFont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66" fontId="30" fillId="0" borderId="1" xfId="2" applyNumberFormat="1" applyFont="1" applyFill="1" applyBorder="1" applyAlignment="1" applyProtection="1">
      <alignment horizontal="center" vertical="center" wrapText="1"/>
    </xf>
    <xf numFmtId="0" fontId="30" fillId="0" borderId="1" xfId="2" applyNumberFormat="1" applyFont="1" applyBorder="1" applyAlignment="1" applyProtection="1">
      <alignment horizontal="center" vertical="center" wrapText="1"/>
    </xf>
    <xf numFmtId="0" fontId="30" fillId="0" borderId="1" xfId="2" applyNumberFormat="1" applyFont="1" applyBorder="1" applyAlignment="1" applyProtection="1">
      <alignment horizontal="center" vertical="center"/>
    </xf>
    <xf numFmtId="0" fontId="23" fillId="0" borderId="1" xfId="2" applyNumberFormat="1" applyFont="1" applyBorder="1" applyAlignment="1">
      <alignment horizontal="center" vertical="center" wrapText="1"/>
    </xf>
    <xf numFmtId="0" fontId="0" fillId="0" borderId="0" xfId="0" applyFill="1"/>
    <xf numFmtId="0" fontId="35" fillId="0" borderId="13" xfId="0" applyFont="1" applyFill="1" applyBorder="1" applyAlignment="1" applyProtection="1">
      <alignment horizontal="right" vertical="center" wrapText="1"/>
    </xf>
    <xf numFmtId="0" fontId="35" fillId="0" borderId="13" xfId="0" applyFont="1" applyFill="1" applyBorder="1" applyAlignment="1" applyProtection="1">
      <alignment vertical="center" wrapText="1"/>
    </xf>
    <xf numFmtId="0" fontId="35" fillId="0" borderId="0" xfId="0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vertical="center" wrapText="1"/>
    </xf>
    <xf numFmtId="0" fontId="22" fillId="7" borderId="1" xfId="2" applyNumberFormat="1" applyFont="1" applyFill="1" applyBorder="1" applyAlignment="1" applyProtection="1">
      <alignment horizontal="center" vertical="center" wrapText="1"/>
    </xf>
    <xf numFmtId="166" fontId="31" fillId="8" borderId="1" xfId="2" applyNumberFormat="1" applyFont="1" applyFill="1" applyBorder="1" applyAlignment="1" applyProtection="1">
      <alignment horizontal="center" vertical="center" wrapText="1"/>
    </xf>
    <xf numFmtId="0" fontId="30" fillId="7" borderId="1" xfId="2" applyNumberFormat="1" applyFont="1" applyFill="1" applyBorder="1" applyAlignment="1" applyProtection="1">
      <alignment horizontal="center" vertical="center" wrapText="1"/>
    </xf>
    <xf numFmtId="0" fontId="30" fillId="0" borderId="1" xfId="0" applyFont="1" applyBorder="1" applyAlignment="1" applyProtection="1">
      <alignment horizontal="center" vertical="center" wrapText="1"/>
    </xf>
    <xf numFmtId="0" fontId="29" fillId="0" borderId="1" xfId="0" applyFont="1" applyBorder="1" applyAlignment="1" applyProtection="1">
      <alignment horizontal="center" vertical="center" wrapText="1"/>
    </xf>
    <xf numFmtId="0" fontId="30" fillId="0" borderId="1" xfId="0" applyFont="1" applyBorder="1" applyAlignment="1" applyProtection="1">
      <alignment horizontal="center" vertical="center" wrapText="1"/>
    </xf>
    <xf numFmtId="166" fontId="31" fillId="9" borderId="1" xfId="2" applyNumberFormat="1" applyFont="1" applyFill="1" applyBorder="1" applyAlignment="1" applyProtection="1">
      <alignment horizontal="center" vertical="center" wrapText="1"/>
    </xf>
    <xf numFmtId="49" fontId="22" fillId="0" borderId="0" xfId="2" applyNumberFormat="1" applyFont="1" applyBorder="1" applyAlignment="1" applyProtection="1">
      <alignment horizontal="center" vertical="center" wrapText="1" shrinkToFit="1"/>
    </xf>
    <xf numFmtId="0" fontId="22" fillId="0" borderId="0" xfId="2" applyFont="1" applyBorder="1" applyAlignment="1" applyProtection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2" applyFont="1" applyBorder="1" applyAlignment="1">
      <alignment horizontal="left" vertical="center" wrapText="1" indent="2" shrinkToFit="1"/>
    </xf>
    <xf numFmtId="0" fontId="30" fillId="0" borderId="1" xfId="2" applyFont="1" applyBorder="1" applyAlignment="1">
      <alignment horizontal="left" vertical="center" wrapText="1" indent="4" shrinkToFit="1"/>
    </xf>
    <xf numFmtId="49" fontId="30" fillId="0" borderId="2" xfId="2" applyNumberFormat="1" applyFont="1" applyBorder="1" applyAlignment="1" applyProtection="1">
      <alignment horizontal="center" vertical="center" wrapText="1" shrinkToFit="1"/>
    </xf>
    <xf numFmtId="0" fontId="30" fillId="0" borderId="1" xfId="2" applyNumberFormat="1" applyFont="1" applyBorder="1" applyAlignment="1" applyProtection="1">
      <alignment horizontal="center" vertical="center" wrapText="1" shrinkToFit="1"/>
    </xf>
    <xf numFmtId="0" fontId="30" fillId="0" borderId="2" xfId="2" applyNumberFormat="1" applyFont="1" applyBorder="1" applyAlignment="1" applyProtection="1">
      <alignment horizontal="left" vertical="center" wrapText="1" indent="2" shrinkToFit="1"/>
    </xf>
    <xf numFmtId="0" fontId="30" fillId="0" borderId="2" xfId="2" applyNumberFormat="1" applyFont="1" applyBorder="1" applyAlignment="1" applyProtection="1">
      <alignment horizontal="left" vertical="center" wrapText="1" indent="4" shrinkToFit="1"/>
    </xf>
    <xf numFmtId="0" fontId="29" fillId="0" borderId="1" xfId="0" applyFont="1" applyBorder="1" applyAlignment="1" applyProtection="1">
      <alignment horizontal="center" vertical="center" wrapText="1"/>
    </xf>
    <xf numFmtId="49" fontId="30" fillId="0" borderId="1" xfId="2" applyNumberFormat="1" applyFont="1" applyBorder="1" applyAlignment="1" applyProtection="1">
      <alignment horizontal="center" vertical="center" wrapText="1" shrinkToFit="1"/>
    </xf>
    <xf numFmtId="0" fontId="30" fillId="0" borderId="1" xfId="2" applyNumberFormat="1" applyFont="1" applyBorder="1" applyAlignment="1" applyProtection="1">
      <alignment horizontal="left" vertical="center" wrapText="1" indent="2" shrinkToFit="1"/>
    </xf>
    <xf numFmtId="0" fontId="30" fillId="0" borderId="1" xfId="2" applyNumberFormat="1" applyFont="1" applyBorder="1" applyAlignment="1" applyProtection="1">
      <alignment horizontal="left" vertical="center" wrapText="1" indent="4" shrinkToFit="1"/>
    </xf>
    <xf numFmtId="0" fontId="29" fillId="0" borderId="1" xfId="0" applyFont="1" applyBorder="1" applyAlignment="1" applyProtection="1">
      <alignment horizontal="center" vertical="center" wrapText="1"/>
    </xf>
    <xf numFmtId="49" fontId="22" fillId="0" borderId="1" xfId="2" applyNumberFormat="1" applyFont="1" applyBorder="1" applyAlignment="1" applyProtection="1">
      <alignment horizontal="center" vertical="center" wrapText="1" shrinkToFit="1"/>
    </xf>
    <xf numFmtId="0" fontId="28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horizontal="center" vertical="center" wrapText="1"/>
    </xf>
    <xf numFmtId="0" fontId="29" fillId="0" borderId="1" xfId="0" applyFont="1" applyBorder="1" applyAlignment="1" applyProtection="1">
      <alignment horizontal="center" vertical="center" wrapText="1"/>
    </xf>
    <xf numFmtId="0" fontId="30" fillId="0" borderId="1" xfId="0" applyFont="1" applyBorder="1" applyAlignment="1" applyProtection="1">
      <alignment horizontal="center" vertical="center" wrapText="1"/>
    </xf>
    <xf numFmtId="1" fontId="23" fillId="0" borderId="1" xfId="2" applyNumberFormat="1" applyFont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/>
    </xf>
    <xf numFmtId="1" fontId="21" fillId="0" borderId="1" xfId="2" applyNumberFormat="1" applyBorder="1" applyAlignment="1" applyProtection="1">
      <alignment horizontal="center" vertical="center" wrapText="1" shrinkToFit="1"/>
    </xf>
    <xf numFmtId="0" fontId="28" fillId="0" borderId="0" xfId="0" applyFont="1" applyAlignment="1" applyProtection="1">
      <alignment horizontal="center" vertical="center" wrapText="1"/>
    </xf>
    <xf numFmtId="0" fontId="29" fillId="0" borderId="1" xfId="0" applyFont="1" applyBorder="1" applyAlignment="1" applyProtection="1">
      <alignment horizontal="center" vertical="center" wrapText="1"/>
    </xf>
    <xf numFmtId="0" fontId="28" fillId="0" borderId="0" xfId="0" applyFont="1" applyAlignment="1" applyProtection="1">
      <alignment horizontal="left" vertical="center" wrapText="1"/>
    </xf>
    <xf numFmtId="166" fontId="31" fillId="6" borderId="1" xfId="2" applyNumberFormat="1" applyFont="1" applyFill="1" applyBorder="1" applyAlignment="1" applyProtection="1">
      <alignment horizontal="center" vertical="center"/>
      <protection locked="0"/>
    </xf>
    <xf numFmtId="0" fontId="31" fillId="7" borderId="1" xfId="2" applyNumberFormat="1" applyFont="1" applyFill="1" applyBorder="1" applyAlignment="1" applyProtection="1">
      <alignment horizontal="center" vertical="center"/>
    </xf>
    <xf numFmtId="0" fontId="36" fillId="0" borderId="0" xfId="0" applyFont="1" applyAlignment="1" applyProtection="1">
      <alignment horizontal="center" wrapText="1"/>
    </xf>
    <xf numFmtId="0" fontId="28" fillId="0" borderId="0" xfId="0" applyFont="1" applyAlignment="1" applyProtection="1">
      <alignment wrapText="1"/>
    </xf>
    <xf numFmtId="0" fontId="28" fillId="0" borderId="0" xfId="0" applyFont="1" applyAlignment="1" applyProtection="1">
      <alignment horizontal="left" wrapText="1"/>
    </xf>
    <xf numFmtId="0" fontId="28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center" wrapText="1"/>
    </xf>
    <xf numFmtId="0" fontId="27" fillId="0" borderId="0" xfId="0" applyFont="1" applyAlignment="1" applyProtection="1">
      <alignment wrapText="1"/>
    </xf>
    <xf numFmtId="0" fontId="27" fillId="0" borderId="0" xfId="0" applyFont="1" applyAlignment="1" applyProtection="1">
      <alignment horizontal="center" wrapText="1"/>
    </xf>
    <xf numFmtId="0" fontId="37" fillId="0" borderId="1" xfId="0" applyFont="1" applyBorder="1" applyAlignment="1" applyProtection="1">
      <alignment horizontal="center" wrapText="1"/>
    </xf>
    <xf numFmtId="0" fontId="24" fillId="0" borderId="1" xfId="2" applyFont="1" applyFill="1" applyBorder="1" applyAlignment="1" applyProtection="1">
      <alignment horizontal="center" vertical="center" wrapText="1"/>
    </xf>
    <xf numFmtId="0" fontId="21" fillId="0" borderId="0" xfId="2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wrapText="1"/>
    </xf>
    <xf numFmtId="0" fontId="23" fillId="0" borderId="1" xfId="2" applyFont="1" applyFill="1" applyBorder="1" applyAlignment="1" applyProtection="1">
      <alignment horizontal="center" vertical="center" wrapText="1"/>
    </xf>
    <xf numFmtId="0" fontId="23" fillId="0" borderId="1" xfId="2" applyFont="1" applyFill="1" applyBorder="1" applyAlignment="1" applyProtection="1">
      <alignment horizontal="center" vertical="center"/>
    </xf>
    <xf numFmtId="0" fontId="23" fillId="0" borderId="0" xfId="2" applyFont="1" applyFill="1" applyBorder="1" applyAlignment="1" applyProtection="1">
      <alignment horizontal="center" vertical="center"/>
    </xf>
    <xf numFmtId="0" fontId="23" fillId="0" borderId="0" xfId="2" applyFont="1" applyFill="1" applyBorder="1" applyAlignment="1" applyProtection="1">
      <alignment horizontal="center" vertical="center" wrapText="1"/>
    </xf>
    <xf numFmtId="0" fontId="24" fillId="0" borderId="1" xfId="2" applyFont="1" applyFill="1" applyBorder="1" applyAlignment="1" applyProtection="1">
      <alignment vertical="center" wrapText="1"/>
    </xf>
    <xf numFmtId="49" fontId="7" fillId="0" borderId="1" xfId="2" applyNumberFormat="1" applyFont="1" applyFill="1" applyBorder="1" applyAlignment="1" applyProtection="1">
      <alignment horizontal="center" vertical="center"/>
    </xf>
    <xf numFmtId="49" fontId="7" fillId="0" borderId="0" xfId="2" applyNumberFormat="1" applyFont="1" applyFill="1" applyBorder="1" applyAlignment="1" applyProtection="1">
      <alignment vertical="center"/>
    </xf>
    <xf numFmtId="0" fontId="24" fillId="0" borderId="0" xfId="2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wrapText="1"/>
    </xf>
    <xf numFmtId="49" fontId="21" fillId="0" borderId="1" xfId="2" applyNumberFormat="1" applyFill="1" applyBorder="1" applyAlignment="1" applyProtection="1">
      <alignment horizontal="center" vertical="center"/>
    </xf>
    <xf numFmtId="49" fontId="21" fillId="0" borderId="0" xfId="2" applyNumberFormat="1" applyFill="1" applyBorder="1" applyAlignment="1" applyProtection="1">
      <alignment vertical="center"/>
    </xf>
    <xf numFmtId="49" fontId="21" fillId="0" borderId="1" xfId="2" applyNumberFormat="1" applyFont="1" applyFill="1" applyBorder="1" applyAlignment="1" applyProtection="1">
      <alignment horizontal="center" vertical="center"/>
    </xf>
    <xf numFmtId="49" fontId="21" fillId="0" borderId="0" xfId="2" applyNumberFormat="1" applyFont="1" applyFill="1" applyBorder="1" applyAlignment="1" applyProtection="1">
      <alignment vertical="center"/>
    </xf>
    <xf numFmtId="0" fontId="37" fillId="0" borderId="0" xfId="0" applyFont="1" applyBorder="1" applyAlignment="1" applyProtection="1">
      <alignment horizontal="center" wrapText="1"/>
    </xf>
    <xf numFmtId="0" fontId="37" fillId="0" borderId="0" xfId="0" applyFont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37" fillId="0" borderId="1" xfId="0" applyFont="1" applyBorder="1" applyAlignment="1" applyProtection="1">
      <alignment horizontal="center" vertical="center" wrapText="1"/>
    </xf>
    <xf numFmtId="0" fontId="24" fillId="0" borderId="1" xfId="2" applyNumberFormat="1" applyFont="1" applyBorder="1" applyAlignment="1" applyProtection="1">
      <alignment horizontal="center" vertical="center" wrapText="1" shrinkToFit="1"/>
    </xf>
    <xf numFmtId="0" fontId="29" fillId="0" borderId="0" xfId="0" applyFont="1" applyFill="1" applyAlignment="1" applyProtection="1">
      <alignment horizontal="center" vertical="center" wrapText="1"/>
    </xf>
    <xf numFmtId="0" fontId="25" fillId="0" borderId="1" xfId="2" applyNumberFormat="1" applyFont="1" applyBorder="1" applyAlignment="1" applyProtection="1">
      <alignment horizontal="left" vertical="center" wrapText="1" shrinkToFit="1"/>
    </xf>
    <xf numFmtId="49" fontId="3" fillId="0" borderId="1" xfId="2" applyNumberFormat="1" applyFont="1" applyBorder="1" applyAlignment="1" applyProtection="1">
      <alignment horizontal="center" vertical="center" wrapText="1" shrinkToFit="1"/>
    </xf>
    <xf numFmtId="166" fontId="31" fillId="10" borderId="1" xfId="2" applyNumberFormat="1" applyFont="1" applyFill="1" applyBorder="1" applyAlignment="1" applyProtection="1">
      <alignment horizontal="center" vertical="center" wrapText="1"/>
    </xf>
    <xf numFmtId="49" fontId="30" fillId="0" borderId="1" xfId="2" applyNumberFormat="1" applyFont="1" applyFill="1" applyBorder="1" applyAlignment="1">
      <alignment horizontal="center" vertical="center" wrapText="1"/>
    </xf>
    <xf numFmtId="49" fontId="30" fillId="0" borderId="1" xfId="2" applyNumberFormat="1" applyFont="1" applyFill="1" applyBorder="1" applyAlignment="1" applyProtection="1">
      <alignment horizontal="center" vertical="center"/>
    </xf>
    <xf numFmtId="49" fontId="25" fillId="0" borderId="1" xfId="2" applyNumberFormat="1" applyFont="1" applyFill="1" applyBorder="1" applyAlignment="1" applyProtection="1">
      <alignment horizontal="center" vertical="center" wrapText="1" shrinkToFit="1"/>
    </xf>
    <xf numFmtId="0" fontId="40" fillId="0" borderId="0" xfId="0" applyFont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 wrapText="1"/>
    </xf>
    <xf numFmtId="49" fontId="31" fillId="0" borderId="3" xfId="2" applyNumberFormat="1" applyFont="1" applyBorder="1" applyAlignment="1" applyProtection="1">
      <alignment horizontal="center" vertical="center" wrapText="1" shrinkToFit="1"/>
    </xf>
    <xf numFmtId="0" fontId="30" fillId="0" borderId="14" xfId="2" applyNumberFormat="1" applyFont="1" applyBorder="1" applyAlignment="1" applyProtection="1">
      <alignment horizontal="left" vertical="center" wrapText="1" shrinkToFit="1"/>
    </xf>
    <xf numFmtId="0" fontId="30" fillId="0" borderId="16" xfId="2" applyNumberFormat="1" applyFont="1" applyBorder="1" applyAlignment="1" applyProtection="1">
      <alignment horizontal="left" vertical="center" wrapText="1" indent="2" shrinkToFi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 wrapText="1" indent="2"/>
    </xf>
    <xf numFmtId="0" fontId="10" fillId="0" borderId="9" xfId="1" applyFont="1" applyBorder="1" applyAlignment="1" applyProtection="1">
      <alignment horizontal="center" vertical="top"/>
    </xf>
    <xf numFmtId="164" fontId="12" fillId="3" borderId="0" xfId="1" applyNumberFormat="1" applyFont="1" applyFill="1" applyAlignment="1">
      <alignment horizontal="center" vertical="center" wrapText="1"/>
      <protection locked="0"/>
    </xf>
    <xf numFmtId="0" fontId="15" fillId="4" borderId="0" xfId="1" applyFont="1" applyFill="1" applyBorder="1" applyAlignment="1" applyProtection="1">
      <alignment horizontal="center" vertical="top"/>
    </xf>
    <xf numFmtId="0" fontId="15" fillId="4" borderId="0" xfId="1" applyFont="1" applyFill="1" applyBorder="1" applyAlignment="1" applyProtection="1">
      <alignment horizontal="center"/>
    </xf>
    <xf numFmtId="164" fontId="10" fillId="4" borderId="0" xfId="1" applyNumberFormat="1" applyFont="1" applyFill="1" applyBorder="1" applyAlignment="1" applyProtection="1">
      <alignment horizontal="center"/>
    </xf>
    <xf numFmtId="0" fontId="10" fillId="0" borderId="0" xfId="1" applyFont="1" applyAlignment="1" applyProtection="1">
      <alignment horizontal="left"/>
    </xf>
    <xf numFmtId="0" fontId="12" fillId="3" borderId="8" xfId="1" applyFont="1" applyFill="1" applyBorder="1" applyAlignment="1">
      <alignment horizontal="center"/>
      <protection locked="0"/>
    </xf>
    <xf numFmtId="49" fontId="12" fillId="3" borderId="6" xfId="1" applyNumberFormat="1" applyFont="1" applyFill="1" applyBorder="1" applyAlignment="1">
      <alignment horizontal="left" wrapText="1"/>
      <protection locked="0"/>
    </xf>
    <xf numFmtId="0" fontId="12" fillId="3" borderId="6" xfId="1" applyFont="1" applyFill="1" applyBorder="1" applyAlignment="1">
      <alignment horizontal="left" wrapText="1"/>
      <protection locked="0"/>
    </xf>
    <xf numFmtId="0" fontId="13" fillId="4" borderId="0" xfId="1" applyFont="1" applyFill="1" applyBorder="1" applyAlignment="1" applyProtection="1">
      <alignment horizontal="left" vertical="center" wrapText="1"/>
    </xf>
    <xf numFmtId="0" fontId="13" fillId="4" borderId="0" xfId="1" applyFont="1" applyFill="1" applyBorder="1" applyAlignment="1" applyProtection="1">
      <alignment horizontal="center"/>
    </xf>
    <xf numFmtId="0" fontId="10" fillId="4" borderId="0" xfId="1" applyFont="1" applyFill="1" applyBorder="1" applyAlignment="1" applyProtection="1">
      <alignment horizontal="center"/>
    </xf>
    <xf numFmtId="0" fontId="26" fillId="0" borderId="0" xfId="1" applyFont="1" applyAlignment="1" applyProtection="1">
      <alignment horizontal="center" vertical="center" wrapText="1"/>
    </xf>
    <xf numFmtId="0" fontId="20" fillId="0" borderId="0" xfId="1" applyFont="1" applyAlignment="1" applyProtection="1">
      <alignment horizontal="right" vertical="center"/>
    </xf>
    <xf numFmtId="0" fontId="3" fillId="0" borderId="0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wrapText="1"/>
    </xf>
    <xf numFmtId="1" fontId="6" fillId="2" borderId="0" xfId="0" applyNumberFormat="1" applyFont="1" applyFill="1" applyAlignment="1" applyProtection="1">
      <alignment horizontal="center"/>
    </xf>
    <xf numFmtId="20" fontId="39" fillId="0" borderId="0" xfId="1" applyNumberFormat="1" applyFont="1" applyAlignment="1" applyProtection="1">
      <alignment horizontal="right" wrapText="1"/>
    </xf>
    <xf numFmtId="0" fontId="1" fillId="2" borderId="2" xfId="1" applyFill="1" applyBorder="1" applyAlignment="1">
      <alignment horizontal="center" vertical="center" wrapText="1"/>
      <protection locked="0"/>
    </xf>
    <xf numFmtId="0" fontId="1" fillId="2" borderId="3" xfId="1" applyFill="1" applyBorder="1" applyAlignment="1">
      <alignment horizontal="center" vertical="center" wrapText="1"/>
      <protection locked="0"/>
    </xf>
    <xf numFmtId="0" fontId="1" fillId="2" borderId="4" xfId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left" wrapText="1"/>
    </xf>
    <xf numFmtId="0" fontId="30" fillId="0" borderId="10" xfId="0" applyFont="1" applyBorder="1" applyAlignment="1" applyProtection="1">
      <alignment horizontal="center" vertical="center" wrapText="1"/>
    </xf>
    <xf numFmtId="0" fontId="30" fillId="0" borderId="11" xfId="0" applyFont="1" applyBorder="1" applyAlignment="1" applyProtection="1">
      <alignment horizontal="center" vertical="center" wrapText="1"/>
    </xf>
    <xf numFmtId="0" fontId="30" fillId="0" borderId="12" xfId="0" applyFont="1" applyBorder="1" applyAlignment="1" applyProtection="1">
      <alignment horizontal="center" vertical="center" wrapText="1"/>
    </xf>
    <xf numFmtId="49" fontId="22" fillId="0" borderId="10" xfId="2" applyNumberFormat="1" applyFont="1" applyBorder="1" applyAlignment="1" applyProtection="1">
      <alignment horizontal="center" vertical="center" wrapText="1" shrinkToFit="1"/>
    </xf>
    <xf numFmtId="49" fontId="22" fillId="0" borderId="11" xfId="2" applyNumberFormat="1" applyFont="1" applyBorder="1" applyAlignment="1" applyProtection="1">
      <alignment horizontal="center" vertical="center" wrapText="1" shrinkToFit="1"/>
    </xf>
    <xf numFmtId="49" fontId="22" fillId="0" borderId="12" xfId="2" applyNumberFormat="1" applyFont="1" applyBorder="1" applyAlignment="1" applyProtection="1">
      <alignment horizontal="center" vertical="center" wrapText="1" shrinkToFit="1"/>
    </xf>
    <xf numFmtId="49" fontId="22" fillId="0" borderId="1" xfId="2" applyNumberFormat="1" applyFont="1" applyBorder="1" applyAlignment="1" applyProtection="1">
      <alignment horizontal="center" vertical="center" wrapText="1" shrinkToFit="1"/>
    </xf>
    <xf numFmtId="0" fontId="28" fillId="0" borderId="0" xfId="0" applyFont="1" applyAlignment="1" applyProtection="1">
      <alignment horizontal="left" vertical="center" wrapText="1"/>
    </xf>
    <xf numFmtId="49" fontId="22" fillId="0" borderId="2" xfId="2" applyNumberFormat="1" applyFont="1" applyBorder="1" applyAlignment="1" applyProtection="1">
      <alignment horizontal="center" vertical="center" wrapText="1" shrinkToFit="1"/>
    </xf>
    <xf numFmtId="49" fontId="22" fillId="0" borderId="4" xfId="2" applyNumberFormat="1" applyFont="1" applyBorder="1" applyAlignment="1" applyProtection="1">
      <alignment horizontal="center" vertical="center" wrapText="1" shrinkToFit="1"/>
    </xf>
    <xf numFmtId="0" fontId="28" fillId="0" borderId="0" xfId="0" applyFont="1" applyAlignment="1" applyProtection="1">
      <alignment horizontal="center" vertical="center" wrapText="1"/>
    </xf>
    <xf numFmtId="0" fontId="29" fillId="0" borderId="1" xfId="0" applyFont="1" applyBorder="1" applyAlignment="1" applyProtection="1">
      <alignment horizontal="center" vertical="center" wrapText="1"/>
    </xf>
    <xf numFmtId="49" fontId="22" fillId="0" borderId="14" xfId="2" applyNumberFormat="1" applyFont="1" applyBorder="1" applyAlignment="1" applyProtection="1">
      <alignment horizontal="center" vertical="center" wrapText="1" shrinkToFit="1"/>
    </xf>
    <xf numFmtId="49" fontId="22" fillId="0" borderId="15" xfId="2" applyNumberFormat="1" applyFont="1" applyBorder="1" applyAlignment="1" applyProtection="1">
      <alignment horizontal="center" vertical="center" wrapText="1" shrinkToFit="1"/>
    </xf>
    <xf numFmtId="49" fontId="22" fillId="0" borderId="3" xfId="2" applyNumberFormat="1" applyFont="1" applyBorder="1" applyAlignment="1" applyProtection="1">
      <alignment horizontal="center" vertical="center" wrapText="1" shrinkToFit="1"/>
    </xf>
    <xf numFmtId="0" fontId="28" fillId="0" borderId="0" xfId="0" applyFont="1" applyAlignment="1">
      <alignment horizontal="left" vertical="center" wrapText="1"/>
    </xf>
    <xf numFmtId="49" fontId="30" fillId="0" borderId="1" xfId="2" applyNumberFormat="1" applyFont="1" applyBorder="1" applyAlignment="1" applyProtection="1">
      <alignment horizontal="center" vertical="center" wrapText="1" shrinkToFit="1"/>
    </xf>
    <xf numFmtId="49" fontId="30" fillId="0" borderId="2" xfId="2" applyNumberFormat="1" applyFont="1" applyBorder="1" applyAlignment="1" applyProtection="1">
      <alignment horizontal="center" vertical="center" wrapText="1" shrinkToFit="1"/>
    </xf>
    <xf numFmtId="49" fontId="30" fillId="0" borderId="3" xfId="2" applyNumberFormat="1" applyFont="1" applyBorder="1" applyAlignment="1" applyProtection="1">
      <alignment horizontal="center" vertical="center" wrapText="1" shrinkToFit="1"/>
    </xf>
    <xf numFmtId="49" fontId="30" fillId="0" borderId="4" xfId="2" applyNumberFormat="1" applyFont="1" applyBorder="1" applyAlignment="1" applyProtection="1">
      <alignment horizontal="center" vertical="center" wrapText="1" shrinkToFit="1"/>
    </xf>
    <xf numFmtId="49" fontId="30" fillId="0" borderId="1" xfId="2" applyNumberFormat="1" applyFont="1" applyBorder="1" applyAlignment="1">
      <alignment horizontal="center" vertical="center" wrapText="1" shrinkToFit="1"/>
    </xf>
    <xf numFmtId="0" fontId="29" fillId="0" borderId="1" xfId="0" applyFont="1" applyBorder="1" applyAlignment="1">
      <alignment horizontal="center" vertical="center" wrapText="1"/>
    </xf>
    <xf numFmtId="49" fontId="30" fillId="0" borderId="10" xfId="2" applyNumberFormat="1" applyFont="1" applyBorder="1" applyAlignment="1" applyProtection="1">
      <alignment horizontal="center" vertical="center" wrapText="1" shrinkToFit="1"/>
    </xf>
    <xf numFmtId="49" fontId="30" fillId="0" borderId="12" xfId="2" applyNumberFormat="1" applyFont="1" applyBorder="1" applyAlignment="1" applyProtection="1">
      <alignment horizontal="center" vertical="center" wrapText="1" shrinkToFit="1"/>
    </xf>
    <xf numFmtId="0" fontId="30" fillId="0" borderId="1" xfId="0" applyFont="1" applyBorder="1" applyAlignment="1" applyProtection="1">
      <alignment horizontal="center" vertical="center" wrapText="1"/>
    </xf>
    <xf numFmtId="49" fontId="30" fillId="0" borderId="11" xfId="2" applyNumberFormat="1" applyFont="1" applyBorder="1" applyAlignment="1" applyProtection="1">
      <alignment horizontal="center" vertical="center" wrapText="1" shrinkToFit="1"/>
    </xf>
    <xf numFmtId="0" fontId="29" fillId="0" borderId="10" xfId="0" applyFont="1" applyBorder="1" applyAlignment="1" applyProtection="1">
      <alignment horizontal="center" vertical="center" wrapText="1"/>
    </xf>
    <xf numFmtId="0" fontId="29" fillId="0" borderId="12" xfId="0" applyFont="1" applyBorder="1" applyAlignment="1" applyProtection="1">
      <alignment horizontal="center" vertical="center" wrapText="1"/>
    </xf>
    <xf numFmtId="0" fontId="30" fillId="0" borderId="10" xfId="2" applyNumberFormat="1" applyFont="1" applyBorder="1" applyAlignment="1" applyProtection="1">
      <alignment horizontal="center" vertical="center" wrapText="1" shrinkToFit="1"/>
    </xf>
    <xf numFmtId="0" fontId="30" fillId="0" borderId="12" xfId="2" applyNumberFormat="1" applyFont="1" applyBorder="1" applyAlignment="1" applyProtection="1">
      <alignment horizontal="center" vertical="center" wrapText="1" shrinkToFit="1"/>
    </xf>
    <xf numFmtId="0" fontId="30" fillId="0" borderId="1" xfId="2" applyNumberFormat="1" applyFont="1" applyBorder="1" applyAlignment="1" applyProtection="1">
      <alignment horizontal="center" vertical="center" wrapText="1" shrinkToFit="1"/>
    </xf>
    <xf numFmtId="0" fontId="30" fillId="0" borderId="10" xfId="2" applyNumberFormat="1" applyFont="1" applyBorder="1" applyAlignment="1" applyProtection="1">
      <alignment horizontal="left" vertical="center" wrapText="1" shrinkToFit="1"/>
    </xf>
    <xf numFmtId="0" fontId="30" fillId="0" borderId="12" xfId="2" applyNumberFormat="1" applyFont="1" applyBorder="1" applyAlignment="1" applyProtection="1">
      <alignment horizontal="left" vertical="center" wrapText="1" shrinkToFit="1"/>
    </xf>
    <xf numFmtId="0" fontId="22" fillId="0" borderId="10" xfId="2" applyNumberFormat="1" applyFont="1" applyBorder="1" applyAlignment="1" applyProtection="1">
      <alignment horizontal="center" vertical="center" wrapText="1" shrinkToFit="1"/>
    </xf>
    <xf numFmtId="0" fontId="22" fillId="0" borderId="12" xfId="2" applyNumberFormat="1" applyFont="1" applyBorder="1" applyAlignment="1" applyProtection="1">
      <alignment horizontal="center" vertical="center" wrapText="1" shrinkToFit="1"/>
    </xf>
    <xf numFmtId="0" fontId="22" fillId="0" borderId="1" xfId="2" applyNumberFormat="1" applyFont="1" applyBorder="1" applyAlignment="1" applyProtection="1">
      <alignment horizontal="center" vertical="center" wrapText="1" shrinkToFit="1"/>
    </xf>
    <xf numFmtId="0" fontId="22" fillId="0" borderId="2" xfId="2" applyNumberFormat="1" applyFont="1" applyBorder="1" applyAlignment="1" applyProtection="1">
      <alignment horizontal="center" vertical="center" wrapText="1" shrinkToFit="1"/>
    </xf>
    <xf numFmtId="0" fontId="22" fillId="0" borderId="3" xfId="2" applyNumberFormat="1" applyFont="1" applyBorder="1" applyAlignment="1" applyProtection="1">
      <alignment horizontal="center" vertical="center" wrapText="1" shrinkToFit="1"/>
    </xf>
    <xf numFmtId="0" fontId="22" fillId="0" borderId="4" xfId="2" applyNumberFormat="1" applyFont="1" applyBorder="1" applyAlignment="1" applyProtection="1">
      <alignment horizontal="center" vertical="center" wrapText="1" shrinkToFit="1"/>
    </xf>
    <xf numFmtId="1" fontId="23" fillId="0" borderId="1" xfId="2" applyNumberFormat="1" applyFont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/>
    </xf>
    <xf numFmtId="1" fontId="21" fillId="0" borderId="1" xfId="2" applyNumberFormat="1" applyBorder="1" applyAlignment="1" applyProtection="1">
      <alignment horizontal="center" vertical="center" wrapText="1" shrinkToFi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" fontId="21" fillId="0" borderId="10" xfId="2" applyNumberFormat="1" applyFont="1" applyBorder="1" applyAlignment="1">
      <alignment horizontal="center" vertical="center" wrapText="1" shrinkToFit="1"/>
    </xf>
    <xf numFmtId="1" fontId="21" fillId="0" borderId="11" xfId="2" applyNumberFormat="1" applyFont="1" applyBorder="1" applyAlignment="1">
      <alignment horizontal="center" vertical="center" wrapText="1" shrinkToFit="1"/>
    </xf>
    <xf numFmtId="1" fontId="21" fillId="0" borderId="12" xfId="2" applyNumberFormat="1" applyFont="1" applyBorder="1" applyAlignment="1">
      <alignment horizontal="center" vertical="center" wrapText="1" shrinkToFit="1"/>
    </xf>
    <xf numFmtId="1" fontId="23" fillId="0" borderId="10" xfId="2" applyNumberFormat="1" applyFont="1" applyBorder="1" applyAlignment="1">
      <alignment horizontal="center" vertical="center" wrapText="1" shrinkToFit="1"/>
    </xf>
    <xf numFmtId="1" fontId="23" fillId="0" borderId="11" xfId="2" applyNumberFormat="1" applyFont="1" applyBorder="1" applyAlignment="1">
      <alignment horizontal="center" vertical="center" wrapText="1" shrinkToFit="1"/>
    </xf>
    <xf numFmtId="1" fontId="23" fillId="0" borderId="12" xfId="2" applyNumberFormat="1" applyFont="1" applyBorder="1" applyAlignment="1">
      <alignment horizontal="center" vertical="center" wrapText="1" shrinkToFit="1"/>
    </xf>
  </cellXfs>
  <cellStyles count="7">
    <cellStyle name="Денежный 2" xfId="3"/>
    <cellStyle name="Обычный" xfId="0" builtinId="0"/>
    <cellStyle name="Обычный 2" xfId="1"/>
    <cellStyle name="Обычный 2 2" xfId="6"/>
    <cellStyle name="Обычный 3" xfId="2"/>
    <cellStyle name="Обычный 4" xfId="5"/>
    <cellStyle name="Обычный 5" xfId="4"/>
  </cellStyles>
  <dxfs count="235"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BE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BEB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BEBE"/>
        </patternFill>
      </fill>
    </dxf>
    <dxf>
      <font>
        <color rgb="FFC00000"/>
      </font>
      <fill>
        <patternFill>
          <bgColor rgb="FFFFBEBE"/>
        </patternFill>
      </fill>
    </dxf>
    <dxf>
      <font>
        <color rgb="FFC00000"/>
      </font>
      <fill>
        <patternFill>
          <bgColor rgb="FFFFBEBE"/>
        </patternFill>
      </fill>
    </dxf>
    <dxf>
      <font>
        <color rgb="FFC00000"/>
      </font>
      <fill>
        <patternFill>
          <bgColor rgb="FFFFBEBE"/>
        </patternFill>
      </fill>
    </dxf>
    <dxf>
      <font>
        <color rgb="FFC00000"/>
      </font>
      <fill>
        <patternFill>
          <bgColor rgb="FFFFBEBE"/>
        </patternFill>
      </fill>
    </dxf>
    <dxf>
      <font>
        <color rgb="FFC00000"/>
      </font>
      <fill>
        <patternFill>
          <bgColor rgb="FFFFBEBE"/>
        </patternFill>
      </fill>
    </dxf>
    <dxf>
      <font>
        <color rgb="FFC00000"/>
      </font>
      <fill>
        <patternFill>
          <bgColor rgb="FFFFBEB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BEBE"/>
        </patternFill>
      </fill>
    </dxf>
    <dxf>
      <font>
        <color rgb="FFC00000"/>
      </font>
      <fill>
        <patternFill>
          <bgColor rgb="FFFFBEB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rgb="FFC00000"/>
      </font>
      <fill>
        <patternFill>
          <bgColor rgb="FFFFBEBE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rgb="FFC00000"/>
      </font>
      <fill>
        <patternFill>
          <bgColor rgb="FFFFBEBE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rgb="FFC00000"/>
      </font>
      <fill>
        <patternFill>
          <bgColor rgb="FFFFBEB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rgb="FFC00000"/>
      </font>
      <fill>
        <patternFill>
          <bgColor rgb="FFFFBEB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C0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FF64"/>
      <color rgb="FFFFBECE"/>
      <color rgb="FFFF8585"/>
      <color rgb="FFFFBEBE"/>
      <color rgb="FFFF9797"/>
      <color rgb="FFFF4F4F"/>
      <color rgb="FFFFDCD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4;&#1072;&#1073;&#1083;&#1086;&#1085;_&#1051;&#1072;&#1073;&#1086;&#1088;&#1072;&#1090;&#1086;&#1088;&#1080;&#1103;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Т1"/>
      <sheetName val="Т2"/>
      <sheetName val="Лист1"/>
    </sheetNames>
    <sheetDataSet>
      <sheetData sheetId="0" refreshError="1"/>
      <sheetData sheetId="1" refreshError="1"/>
      <sheetData sheetId="2" refreshError="1"/>
      <sheetData sheetId="3">
        <row r="2">
          <cell r="J2">
            <v>2021</v>
          </cell>
        </row>
        <row r="3">
          <cell r="J3">
            <v>2022</v>
          </cell>
        </row>
        <row r="4">
          <cell r="J4">
            <v>2023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workbookViewId="0">
      <selection activeCell="H5" sqref="H5:T5"/>
    </sheetView>
  </sheetViews>
  <sheetFormatPr defaultRowHeight="12.75" x14ac:dyDescent="0.2"/>
  <cols>
    <col min="1" max="1" width="12.28515625" style="2" customWidth="1"/>
    <col min="2" max="11" width="4.5703125" style="2" customWidth="1"/>
    <col min="12" max="12" width="7.7109375" style="2" customWidth="1"/>
    <col min="13" max="14" width="4.5703125" style="2" hidden="1" customWidth="1"/>
    <col min="15" max="15" width="4.5703125" style="2" customWidth="1"/>
    <col min="16" max="16" width="2.7109375" style="2" customWidth="1"/>
    <col min="17" max="18" width="4.5703125" style="2" hidden="1" customWidth="1"/>
    <col min="19" max="19" width="4.5703125" style="2" customWidth="1"/>
    <col min="20" max="20" width="10.140625" style="2" customWidth="1"/>
    <col min="21" max="22" width="2.85546875" style="2" customWidth="1"/>
    <col min="23" max="16384" width="9.140625" style="2"/>
  </cols>
  <sheetData>
    <row r="1" spans="1:31" ht="23.25" customHeight="1" x14ac:dyDescent="0.2">
      <c r="A1" s="1">
        <f>SUMIF(ЛПУ,H5,Лист1!A2:A236)</f>
        <v>0</v>
      </c>
      <c r="B1" s="29">
        <f>SUMIF(ЛПУ,H5,Лист1!E2:E236)</f>
        <v>0</v>
      </c>
      <c r="H1" s="209" t="s">
        <v>492</v>
      </c>
      <c r="I1" s="209"/>
      <c r="J1" s="209"/>
      <c r="K1" s="209"/>
      <c r="L1" s="209"/>
      <c r="M1" s="209"/>
      <c r="N1" s="209"/>
      <c r="O1" s="209"/>
      <c r="S1" s="210" t="e">
        <f>Лист1!D246</f>
        <v>#VALUE!</v>
      </c>
      <c r="T1" s="210"/>
    </row>
    <row r="2" spans="1:31" ht="99.75" customHeight="1" x14ac:dyDescent="0.2">
      <c r="A2" s="211" t="s">
        <v>1242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W2" s="208" t="s">
        <v>507</v>
      </c>
      <c r="X2" s="208"/>
      <c r="Y2" s="208"/>
      <c r="Z2" s="208"/>
      <c r="AA2" s="208"/>
      <c r="AB2" s="208"/>
      <c r="AC2" s="208"/>
      <c r="AD2" s="208"/>
      <c r="AE2" s="208"/>
    </row>
    <row r="3" spans="1:31" ht="28.5" customHeight="1" x14ac:dyDescent="0.3">
      <c r="A3" s="3"/>
      <c r="B3" s="3"/>
      <c r="C3" s="3"/>
      <c r="D3" s="3"/>
      <c r="G3" s="212" t="s">
        <v>157</v>
      </c>
      <c r="H3" s="212"/>
      <c r="I3" s="212"/>
      <c r="J3" s="213">
        <v>2024</v>
      </c>
      <c r="K3" s="213"/>
      <c r="L3" s="213"/>
      <c r="M3" s="213"/>
      <c r="N3" s="213"/>
      <c r="O3" s="3"/>
      <c r="P3" s="214" t="s">
        <v>1316</v>
      </c>
      <c r="Q3" s="214"/>
      <c r="R3" s="214"/>
      <c r="S3" s="214"/>
      <c r="T3" s="214"/>
      <c r="AD3" s="3"/>
    </row>
    <row r="4" spans="1:31" ht="12.75" customHeight="1" x14ac:dyDescent="0.2"/>
    <row r="5" spans="1:31" ht="70.5" customHeight="1" x14ac:dyDescent="0.2">
      <c r="A5" s="4" t="s">
        <v>1</v>
      </c>
      <c r="H5" s="215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7"/>
    </row>
    <row r="6" spans="1:31" ht="24" customHeight="1" x14ac:dyDescent="0.2">
      <c r="A6" s="5"/>
    </row>
    <row r="7" spans="1:31" ht="23.25" hidden="1" customHeight="1" x14ac:dyDescent="0.2"/>
    <row r="8" spans="1:31" ht="23.25" customHeight="1" x14ac:dyDescent="0.2">
      <c r="A8" s="6" t="s">
        <v>2</v>
      </c>
      <c r="B8" s="7"/>
      <c r="C8" s="7"/>
      <c r="D8" s="7"/>
      <c r="E8" s="7"/>
      <c r="F8" s="7"/>
      <c r="G8" s="7"/>
      <c r="H8" s="7"/>
      <c r="I8" s="7"/>
      <c r="J8" s="7"/>
      <c r="K8" s="8"/>
      <c r="L8" s="8"/>
      <c r="M8" s="8"/>
      <c r="N8" s="8"/>
      <c r="O8" s="8"/>
      <c r="P8" s="8"/>
      <c r="Q8" s="8"/>
      <c r="R8" s="8"/>
      <c r="S8" s="8"/>
      <c r="T8" s="8"/>
    </row>
    <row r="9" spans="1:31" ht="23.25" customHeight="1" x14ac:dyDescent="0.2">
      <c r="A9" s="9"/>
      <c r="B9" s="9" t="s">
        <v>3</v>
      </c>
      <c r="C9" s="9"/>
      <c r="D9" s="9"/>
      <c r="E9" s="9"/>
      <c r="F9" s="9"/>
      <c r="G9" s="9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</row>
    <row r="10" spans="1:31" ht="23.25" customHeight="1" x14ac:dyDescent="0.2">
      <c r="A10" s="9"/>
      <c r="B10" s="9" t="s">
        <v>4</v>
      </c>
      <c r="C10" s="9"/>
      <c r="D10" s="9"/>
      <c r="E10" s="9"/>
      <c r="F10" s="9"/>
      <c r="G10" s="9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</row>
    <row r="11" spans="1:31" ht="23.25" customHeight="1" x14ac:dyDescent="0.2">
      <c r="A11" s="9"/>
      <c r="B11" s="9" t="s">
        <v>5</v>
      </c>
      <c r="C11" s="9"/>
      <c r="D11" s="9"/>
      <c r="E11" s="9"/>
      <c r="F11" s="9"/>
      <c r="G11" s="9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</row>
    <row r="12" spans="1:31" ht="23.25" customHeight="1" x14ac:dyDescent="0.2">
      <c r="A12" s="9"/>
      <c r="B12" s="9" t="s">
        <v>6</v>
      </c>
      <c r="C12" s="9"/>
      <c r="D12" s="9"/>
      <c r="E12" s="9"/>
      <c r="F12" s="9"/>
      <c r="G12" s="9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</row>
    <row r="13" spans="1:31" ht="23.25" customHeight="1" x14ac:dyDescent="0.2">
      <c r="A13" s="9"/>
      <c r="B13" s="9" t="s">
        <v>7</v>
      </c>
      <c r="C13" s="9"/>
      <c r="D13" s="9"/>
      <c r="E13" s="9"/>
      <c r="F13" s="9"/>
      <c r="G13" s="9"/>
      <c r="H13" s="7"/>
      <c r="I13" s="7"/>
      <c r="J13" s="7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31" ht="23.25" customHeight="1" x14ac:dyDescent="0.2">
      <c r="A14" s="9"/>
      <c r="B14" s="10" t="s">
        <v>8</v>
      </c>
      <c r="C14" s="9"/>
      <c r="D14" s="9"/>
      <c r="E14" s="9"/>
      <c r="F14" s="9"/>
      <c r="G14" s="9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</row>
    <row r="15" spans="1:31" ht="23.25" customHeight="1" x14ac:dyDescent="0.2">
      <c r="A15" s="9"/>
      <c r="B15" s="10" t="s">
        <v>9</v>
      </c>
      <c r="C15" s="9"/>
      <c r="D15" s="9"/>
      <c r="E15" s="9"/>
      <c r="F15" s="9"/>
      <c r="G15" s="9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</row>
    <row r="16" spans="1:31" ht="23.25" customHeight="1" x14ac:dyDescent="0.2">
      <c r="A16" s="11"/>
      <c r="B16" s="12" t="s">
        <v>10</v>
      </c>
      <c r="C16" s="11"/>
      <c r="D16" s="11"/>
      <c r="E16" s="11"/>
      <c r="F16" s="11"/>
      <c r="G16" s="11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</row>
    <row r="17" spans="1:20" ht="23.25" customHeight="1" x14ac:dyDescent="0.2">
      <c r="A17" s="9"/>
      <c r="B17" s="10"/>
      <c r="C17" s="9"/>
      <c r="D17" s="9"/>
      <c r="E17" s="9"/>
      <c r="F17" s="9"/>
      <c r="G17" s="9"/>
      <c r="H17" s="9"/>
      <c r="I17" s="9"/>
      <c r="J17" s="9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0" customFormat="1" ht="0.75" customHeight="1" x14ac:dyDescent="0.25">
      <c r="A18" s="14"/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15"/>
    </row>
    <row r="19" spans="1:20" customFormat="1" ht="15" hidden="1" customHeight="1" x14ac:dyDescent="0.25">
      <c r="A19" s="14"/>
      <c r="B19" s="205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15"/>
    </row>
    <row r="20" spans="1:20" customFormat="1" ht="11.25" hidden="1" customHeight="1" x14ac:dyDescent="0.25">
      <c r="A20" s="14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5"/>
    </row>
    <row r="21" spans="1:20" customFormat="1" ht="12.75" hidden="1" customHeight="1" x14ac:dyDescent="0.25">
      <c r="A21" s="14"/>
      <c r="B21" s="17"/>
      <c r="C21" s="14"/>
      <c r="D21" s="14"/>
      <c r="E21" s="14"/>
      <c r="F21" s="14"/>
      <c r="G21" s="14"/>
      <c r="H21" s="14"/>
      <c r="I21" s="14"/>
      <c r="J21" s="14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customFormat="1" ht="23.25" hidden="1" customHeight="1" x14ac:dyDescent="0.25">
      <c r="A22" s="14"/>
      <c r="B22" s="17"/>
      <c r="C22" s="14"/>
      <c r="D22" s="14"/>
      <c r="E22" s="206"/>
      <c r="F22" s="206"/>
      <c r="G22" s="14"/>
      <c r="H22" s="14"/>
      <c r="I22" s="14"/>
      <c r="J22" s="14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customFormat="1" ht="23.25" hidden="1" customHeight="1" x14ac:dyDescent="0.25">
      <c r="A23" s="14"/>
      <c r="B23" s="17"/>
      <c r="C23" s="14"/>
      <c r="D23" s="14"/>
      <c r="E23" s="14"/>
      <c r="F23" s="14"/>
      <c r="G23" s="14"/>
      <c r="H23" s="14"/>
      <c r="I23" s="14"/>
      <c r="J23" s="14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customFormat="1" ht="15.75" hidden="1" customHeight="1" x14ac:dyDescent="0.25">
      <c r="A24" s="18"/>
      <c r="B24" s="17"/>
      <c r="C24" s="14"/>
      <c r="D24" s="14"/>
      <c r="E24" s="207"/>
      <c r="F24" s="207"/>
      <c r="G24" s="207"/>
      <c r="H24" s="207"/>
      <c r="I24" s="14"/>
      <c r="J24" s="207"/>
      <c r="K24" s="207"/>
      <c r="L24" s="207"/>
      <c r="M24" s="207"/>
      <c r="N24" s="207"/>
      <c r="O24" s="207"/>
      <c r="P24" s="207"/>
      <c r="Q24" s="15"/>
      <c r="R24" s="19"/>
      <c r="S24" s="15"/>
      <c r="T24" s="15"/>
    </row>
    <row r="25" spans="1:20" customFormat="1" ht="23.25" hidden="1" customHeight="1" x14ac:dyDescent="0.25">
      <c r="A25" s="14"/>
      <c r="B25" s="17"/>
      <c r="C25" s="14"/>
      <c r="D25" s="14"/>
      <c r="E25" s="198"/>
      <c r="F25" s="198"/>
      <c r="G25" s="198"/>
      <c r="H25" s="198"/>
      <c r="I25" s="14"/>
      <c r="J25" s="198"/>
      <c r="K25" s="198"/>
      <c r="L25" s="198"/>
      <c r="M25" s="198"/>
      <c r="N25" s="198"/>
      <c r="O25" s="198"/>
      <c r="P25" s="198"/>
      <c r="Q25" s="15"/>
      <c r="R25" s="15"/>
      <c r="S25" s="15"/>
      <c r="T25" s="15"/>
    </row>
    <row r="26" spans="1:20" customFormat="1" ht="23.25" hidden="1" customHeight="1" x14ac:dyDescent="0.25">
      <c r="A26" s="14"/>
      <c r="B26" s="17"/>
      <c r="C26" s="14"/>
      <c r="D26" s="14"/>
      <c r="E26" s="199"/>
      <c r="F26" s="199"/>
      <c r="G26" s="20"/>
      <c r="H26" s="21"/>
      <c r="I26" s="200"/>
      <c r="J26" s="200"/>
      <c r="K26" s="200"/>
      <c r="L26" s="20"/>
      <c r="M26" s="20"/>
      <c r="N26" s="20"/>
      <c r="O26" s="20"/>
      <c r="P26" s="20"/>
      <c r="Q26" s="15"/>
      <c r="R26" s="15"/>
      <c r="S26" s="15"/>
      <c r="T26" s="15"/>
    </row>
    <row r="27" spans="1:20" ht="61.5" customHeight="1" x14ac:dyDescent="0.2">
      <c r="A27" s="9"/>
      <c r="B27" s="10"/>
      <c r="C27" s="9"/>
      <c r="D27" s="9"/>
      <c r="E27" s="9"/>
      <c r="F27" s="9"/>
      <c r="G27" s="9"/>
      <c r="H27" s="9"/>
      <c r="I27" s="9"/>
      <c r="J27" s="9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ht="23.25" customHeight="1" x14ac:dyDescent="0.2">
      <c r="A28" s="201" t="s">
        <v>11</v>
      </c>
      <c r="B28" s="201"/>
      <c r="C28" s="201"/>
      <c r="D28" s="201"/>
      <c r="E28" s="201"/>
      <c r="F28" s="201"/>
      <c r="G28" s="201"/>
      <c r="H28" s="201"/>
      <c r="I28" s="22"/>
      <c r="J28" s="22"/>
      <c r="K28" s="22"/>
      <c r="L28" s="22"/>
      <c r="M28" s="22"/>
      <c r="N28" s="23"/>
      <c r="O28" s="24"/>
      <c r="P28" s="202"/>
      <c r="Q28" s="202"/>
      <c r="R28" s="202"/>
      <c r="S28" s="202"/>
      <c r="T28" s="202"/>
    </row>
    <row r="29" spans="1:20" ht="23.25" customHeight="1" x14ac:dyDescent="0.2">
      <c r="A29" s="24"/>
      <c r="B29" s="24"/>
      <c r="C29" s="24"/>
      <c r="D29" s="24"/>
      <c r="E29" s="24"/>
      <c r="F29" s="24"/>
      <c r="G29" s="24"/>
      <c r="H29" s="24"/>
      <c r="I29" s="196" t="s">
        <v>12</v>
      </c>
      <c r="J29" s="196"/>
      <c r="K29" s="196"/>
      <c r="L29" s="196"/>
      <c r="M29" s="196"/>
      <c r="N29" s="196"/>
      <c r="O29" s="24"/>
      <c r="P29" s="196" t="s">
        <v>13</v>
      </c>
      <c r="Q29" s="196"/>
      <c r="R29" s="196"/>
      <c r="S29" s="196"/>
      <c r="T29" s="196"/>
    </row>
    <row r="30" spans="1:20" ht="23.25" customHeight="1" x14ac:dyDescent="0.2">
      <c r="A30" s="24"/>
      <c r="B30" s="24"/>
      <c r="C30" s="24"/>
      <c r="D30" s="24"/>
      <c r="E30" s="24"/>
      <c r="F30" s="24"/>
      <c r="G30" s="24"/>
      <c r="H30" s="24"/>
      <c r="I30" s="25"/>
      <c r="J30" s="25"/>
      <c r="K30" s="25"/>
      <c r="L30" s="25"/>
      <c r="M30" s="25"/>
      <c r="N30" s="25"/>
      <c r="O30" s="24"/>
      <c r="P30" s="25"/>
      <c r="Q30" s="25"/>
      <c r="R30" s="25"/>
      <c r="S30" s="25"/>
      <c r="T30" s="25"/>
    </row>
    <row r="31" spans="1:20" ht="23.25" customHeight="1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</row>
    <row r="32" spans="1:20" ht="23.25" customHeight="1" x14ac:dyDescent="0.2">
      <c r="A32" s="26" t="s">
        <v>14</v>
      </c>
      <c r="B32" s="26"/>
      <c r="C32" s="26"/>
      <c r="D32" s="26"/>
      <c r="E32" s="26"/>
      <c r="F32" s="197"/>
      <c r="G32" s="197"/>
      <c r="H32" s="197"/>
      <c r="I32" s="197"/>
      <c r="J32" s="197"/>
      <c r="K32" s="27"/>
      <c r="L32" s="27"/>
      <c r="M32" s="27"/>
      <c r="N32" s="27"/>
      <c r="O32" s="27"/>
      <c r="P32" s="27"/>
      <c r="Q32" s="27"/>
      <c r="R32" s="27"/>
      <c r="S32" s="27"/>
      <c r="T32" s="24"/>
    </row>
  </sheetData>
  <sheetProtection password="CC3B" sheet="1" objects="1" scenarios="1" selectLockedCells="1"/>
  <mergeCells count="28">
    <mergeCell ref="W2:AE2"/>
    <mergeCell ref="H14:T14"/>
    <mergeCell ref="H1:O1"/>
    <mergeCell ref="S1:T1"/>
    <mergeCell ref="A2:T2"/>
    <mergeCell ref="G3:I3"/>
    <mergeCell ref="J3:N3"/>
    <mergeCell ref="P3:T3"/>
    <mergeCell ref="H5:T5"/>
    <mergeCell ref="H9:T9"/>
    <mergeCell ref="H10:T10"/>
    <mergeCell ref="H11:T11"/>
    <mergeCell ref="H12:T12"/>
    <mergeCell ref="H15:T15"/>
    <mergeCell ref="H16:T16"/>
    <mergeCell ref="B18:S19"/>
    <mergeCell ref="E22:F22"/>
    <mergeCell ref="E24:H24"/>
    <mergeCell ref="J24:P24"/>
    <mergeCell ref="I29:N29"/>
    <mergeCell ref="P29:T29"/>
    <mergeCell ref="F32:J32"/>
    <mergeCell ref="E25:H25"/>
    <mergeCell ref="J25:P25"/>
    <mergeCell ref="E26:F26"/>
    <mergeCell ref="I26:K26"/>
    <mergeCell ref="A28:H28"/>
    <mergeCell ref="P28:T28"/>
  </mergeCells>
  <dataValidations count="3">
    <dataValidation type="list" allowBlank="1" showInputMessage="1" showErrorMessage="1" sqref="J24:P24 E24:H24 E22:F22"/>
    <dataValidation type="date" operator="greaterThan" allowBlank="1" showInputMessage="1" showErrorMessage="1" error="Введите дату" sqref="I26:K26">
      <formula1>34700</formula1>
    </dataValidation>
    <dataValidation type="list" allowBlank="1" showInputMessage="1" showErrorMessage="1" sqref="H5:T5">
      <formula1>ЛПУ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zoomScaleNormal="100" workbookViewId="0">
      <selection activeCell="D10" sqref="D10"/>
    </sheetView>
  </sheetViews>
  <sheetFormatPr defaultRowHeight="15" x14ac:dyDescent="0.25"/>
  <cols>
    <col min="1" max="1" width="9.140625" style="71"/>
    <col min="2" max="2" width="71.5703125" style="71" customWidth="1"/>
    <col min="3" max="3" width="11.140625" style="71" customWidth="1"/>
    <col min="4" max="4" width="63.5703125" style="71" customWidth="1"/>
    <col min="5" max="16384" width="9.140625" style="71"/>
  </cols>
  <sheetData>
    <row r="1" spans="1:4" s="85" customFormat="1" ht="30" customHeight="1" x14ac:dyDescent="0.25">
      <c r="B1" s="234" t="s">
        <v>853</v>
      </c>
      <c r="C1" s="234"/>
      <c r="D1" s="234"/>
    </row>
    <row r="2" spans="1:4" s="85" customFormat="1" ht="7.5" customHeight="1" x14ac:dyDescent="0.25"/>
    <row r="3" spans="1:4" s="85" customFormat="1" ht="21" x14ac:dyDescent="0.25">
      <c r="B3" s="85" t="s">
        <v>854</v>
      </c>
    </row>
    <row r="4" spans="1:4" ht="8.25" customHeight="1" x14ac:dyDescent="0.25"/>
    <row r="5" spans="1:4" ht="15" customHeight="1" x14ac:dyDescent="0.25">
      <c r="A5" s="261" t="s">
        <v>552</v>
      </c>
      <c r="B5" s="264" t="s">
        <v>493</v>
      </c>
      <c r="C5" s="267" t="s">
        <v>500</v>
      </c>
      <c r="D5" s="261" t="s">
        <v>498</v>
      </c>
    </row>
    <row r="6" spans="1:4" x14ac:dyDescent="0.25">
      <c r="A6" s="262"/>
      <c r="B6" s="265"/>
      <c r="C6" s="268"/>
      <c r="D6" s="262"/>
    </row>
    <row r="7" spans="1:4" x14ac:dyDescent="0.25">
      <c r="A7" s="263"/>
      <c r="B7" s="266"/>
      <c r="C7" s="269"/>
      <c r="D7" s="263"/>
    </row>
    <row r="8" spans="1:4" x14ac:dyDescent="0.25">
      <c r="A8" s="86"/>
      <c r="B8" s="112">
        <v>1</v>
      </c>
      <c r="C8" s="75" t="s">
        <v>501</v>
      </c>
      <c r="D8" s="86">
        <v>3</v>
      </c>
    </row>
    <row r="9" spans="1:4" ht="15" customHeight="1" x14ac:dyDescent="0.25">
      <c r="A9" s="86">
        <v>1</v>
      </c>
      <c r="B9" s="76" t="s">
        <v>855</v>
      </c>
      <c r="C9" s="74" t="s">
        <v>1121</v>
      </c>
      <c r="D9" s="124">
        <f>D10+D11+D12</f>
        <v>0</v>
      </c>
    </row>
    <row r="10" spans="1:4" ht="15" customHeight="1" x14ac:dyDescent="0.25">
      <c r="A10" s="86">
        <v>2</v>
      </c>
      <c r="B10" s="76" t="s">
        <v>856</v>
      </c>
      <c r="C10" s="73" t="s">
        <v>915</v>
      </c>
      <c r="D10" s="51"/>
    </row>
    <row r="11" spans="1:4" ht="15" customHeight="1" x14ac:dyDescent="0.25">
      <c r="A11" s="86">
        <v>3</v>
      </c>
      <c r="B11" s="76" t="s">
        <v>857</v>
      </c>
      <c r="C11" s="73" t="s">
        <v>916</v>
      </c>
      <c r="D11" s="51"/>
    </row>
    <row r="12" spans="1:4" ht="15" customHeight="1" x14ac:dyDescent="0.25">
      <c r="A12" s="86">
        <v>4</v>
      </c>
      <c r="B12" s="76" t="s">
        <v>858</v>
      </c>
      <c r="C12" s="73" t="s">
        <v>1122</v>
      </c>
      <c r="D12" s="124">
        <f>D13+D14+D15+D16+D17+D18+D19+D20+D21+D22+D23+D24+D25+D26+D27+D28+D29+D30+D31</f>
        <v>0</v>
      </c>
    </row>
    <row r="13" spans="1:4" ht="15" customHeight="1" x14ac:dyDescent="0.25">
      <c r="A13" s="86">
        <v>5</v>
      </c>
      <c r="B13" s="76" t="s">
        <v>859</v>
      </c>
      <c r="C13" s="73" t="s">
        <v>1241</v>
      </c>
      <c r="D13" s="51"/>
    </row>
    <row r="14" spans="1:4" ht="15" customHeight="1" x14ac:dyDescent="0.25">
      <c r="A14" s="86">
        <v>6</v>
      </c>
      <c r="B14" s="76" t="s">
        <v>860</v>
      </c>
      <c r="C14" s="73" t="s">
        <v>1240</v>
      </c>
      <c r="D14" s="51"/>
    </row>
    <row r="15" spans="1:4" ht="15" customHeight="1" x14ac:dyDescent="0.25">
      <c r="A15" s="86">
        <v>7</v>
      </c>
      <c r="B15" s="76" t="s">
        <v>861</v>
      </c>
      <c r="C15" s="73" t="s">
        <v>1239</v>
      </c>
      <c r="D15" s="51"/>
    </row>
    <row r="16" spans="1:4" ht="15" customHeight="1" x14ac:dyDescent="0.25">
      <c r="A16" s="86">
        <v>8</v>
      </c>
      <c r="B16" s="76" t="s">
        <v>862</v>
      </c>
      <c r="C16" s="73" t="s">
        <v>1238</v>
      </c>
      <c r="D16" s="51"/>
    </row>
    <row r="17" spans="1:4" ht="15" customHeight="1" x14ac:dyDescent="0.25">
      <c r="A17" s="86">
        <v>9</v>
      </c>
      <c r="B17" s="76" t="s">
        <v>863</v>
      </c>
      <c r="C17" s="73" t="s">
        <v>1237</v>
      </c>
      <c r="D17" s="51"/>
    </row>
    <row r="18" spans="1:4" ht="15" customHeight="1" x14ac:dyDescent="0.25">
      <c r="A18" s="86">
        <v>10</v>
      </c>
      <c r="B18" s="76" t="s">
        <v>864</v>
      </c>
      <c r="C18" s="73" t="s">
        <v>1236</v>
      </c>
      <c r="D18" s="51"/>
    </row>
    <row r="19" spans="1:4" ht="15" customHeight="1" x14ac:dyDescent="0.25">
      <c r="A19" s="86">
        <v>11</v>
      </c>
      <c r="B19" s="76" t="s">
        <v>865</v>
      </c>
      <c r="C19" s="73" t="s">
        <v>1235</v>
      </c>
      <c r="D19" s="51"/>
    </row>
    <row r="20" spans="1:4" ht="15" customHeight="1" x14ac:dyDescent="0.25">
      <c r="A20" s="86">
        <v>12</v>
      </c>
      <c r="B20" s="76" t="s">
        <v>866</v>
      </c>
      <c r="C20" s="73" t="s">
        <v>1234</v>
      </c>
      <c r="D20" s="51"/>
    </row>
    <row r="21" spans="1:4" ht="15" customHeight="1" x14ac:dyDescent="0.25">
      <c r="A21" s="86">
        <v>13</v>
      </c>
      <c r="B21" s="76" t="s">
        <v>867</v>
      </c>
      <c r="C21" s="73" t="s">
        <v>1233</v>
      </c>
      <c r="D21" s="51"/>
    </row>
    <row r="22" spans="1:4" ht="15" customHeight="1" x14ac:dyDescent="0.25">
      <c r="A22" s="86">
        <v>14</v>
      </c>
      <c r="B22" s="76" t="s">
        <v>868</v>
      </c>
      <c r="C22" s="73" t="s">
        <v>1232</v>
      </c>
      <c r="D22" s="51"/>
    </row>
    <row r="23" spans="1:4" ht="15" customHeight="1" x14ac:dyDescent="0.25">
      <c r="A23" s="86">
        <v>15</v>
      </c>
      <c r="B23" s="76" t="s">
        <v>869</v>
      </c>
      <c r="C23" s="73" t="s">
        <v>1231</v>
      </c>
      <c r="D23" s="51"/>
    </row>
    <row r="24" spans="1:4" ht="15" customHeight="1" x14ac:dyDescent="0.25">
      <c r="A24" s="86">
        <v>16</v>
      </c>
      <c r="B24" s="76" t="s">
        <v>870</v>
      </c>
      <c r="C24" s="73" t="s">
        <v>1230</v>
      </c>
      <c r="D24" s="51"/>
    </row>
    <row r="25" spans="1:4" ht="15" customHeight="1" x14ac:dyDescent="0.25">
      <c r="A25" s="86">
        <v>17</v>
      </c>
      <c r="B25" s="76" t="s">
        <v>871</v>
      </c>
      <c r="C25" s="73" t="s">
        <v>1229</v>
      </c>
      <c r="D25" s="51"/>
    </row>
    <row r="26" spans="1:4" ht="15" customHeight="1" x14ac:dyDescent="0.25">
      <c r="A26" s="86">
        <v>18</v>
      </c>
      <c r="B26" s="76" t="s">
        <v>872</v>
      </c>
      <c r="C26" s="73" t="s">
        <v>1228</v>
      </c>
      <c r="D26" s="51"/>
    </row>
    <row r="27" spans="1:4" ht="15" customHeight="1" x14ac:dyDescent="0.25">
      <c r="A27" s="86">
        <v>19</v>
      </c>
      <c r="B27" s="76" t="s">
        <v>873</v>
      </c>
      <c r="C27" s="73" t="s">
        <v>1227</v>
      </c>
      <c r="D27" s="51"/>
    </row>
    <row r="28" spans="1:4" ht="15" customHeight="1" x14ac:dyDescent="0.25">
      <c r="A28" s="86">
        <v>20</v>
      </c>
      <c r="B28" s="76" t="s">
        <v>874</v>
      </c>
      <c r="C28" s="73" t="s">
        <v>1226</v>
      </c>
      <c r="D28" s="51"/>
    </row>
    <row r="29" spans="1:4" ht="15" customHeight="1" x14ac:dyDescent="0.25">
      <c r="A29" s="86">
        <v>21</v>
      </c>
      <c r="B29" s="76" t="s">
        <v>875</v>
      </c>
      <c r="C29" s="73" t="s">
        <v>1225</v>
      </c>
      <c r="D29" s="51"/>
    </row>
    <row r="30" spans="1:4" ht="15" customHeight="1" x14ac:dyDescent="0.25">
      <c r="A30" s="86">
        <v>22</v>
      </c>
      <c r="B30" s="76" t="s">
        <v>876</v>
      </c>
      <c r="C30" s="73" t="s">
        <v>1224</v>
      </c>
      <c r="D30" s="51"/>
    </row>
    <row r="31" spans="1:4" ht="15.75" x14ac:dyDescent="0.25">
      <c r="A31" s="86">
        <v>23</v>
      </c>
      <c r="B31" s="76" t="s">
        <v>877</v>
      </c>
      <c r="C31" s="73" t="s">
        <v>1223</v>
      </c>
      <c r="D31" s="124">
        <f>D32+D33+D34</f>
        <v>0</v>
      </c>
    </row>
    <row r="32" spans="1:4" ht="15" customHeight="1" x14ac:dyDescent="0.25">
      <c r="A32" s="86">
        <v>24</v>
      </c>
      <c r="B32" s="76" t="s">
        <v>878</v>
      </c>
      <c r="C32" s="73" t="s">
        <v>1222</v>
      </c>
      <c r="D32" s="51"/>
    </row>
    <row r="33" spans="1:4" ht="15" customHeight="1" x14ac:dyDescent="0.25">
      <c r="A33" s="86">
        <v>25</v>
      </c>
      <c r="B33" s="76" t="s">
        <v>879</v>
      </c>
      <c r="C33" s="73" t="s">
        <v>1221</v>
      </c>
      <c r="D33" s="51"/>
    </row>
    <row r="34" spans="1:4" ht="15" customHeight="1" x14ac:dyDescent="0.25">
      <c r="A34" s="86">
        <v>26</v>
      </c>
      <c r="B34" s="76" t="s">
        <v>880</v>
      </c>
      <c r="C34" s="73" t="s">
        <v>1220</v>
      </c>
      <c r="D34" s="51"/>
    </row>
    <row r="35" spans="1:4" ht="15" customHeight="1" x14ac:dyDescent="0.25">
      <c r="A35" s="86">
        <v>27</v>
      </c>
      <c r="B35" s="76" t="s">
        <v>881</v>
      </c>
      <c r="C35" s="73" t="s">
        <v>1124</v>
      </c>
      <c r="D35" s="124">
        <f>D36+D37+D38+D39+D40+D41+D42+D43+D44</f>
        <v>0</v>
      </c>
    </row>
    <row r="36" spans="1:4" ht="15" customHeight="1" x14ac:dyDescent="0.25">
      <c r="A36" s="86">
        <v>28</v>
      </c>
      <c r="B36" s="76" t="s">
        <v>882</v>
      </c>
      <c r="C36" s="73" t="s">
        <v>1125</v>
      </c>
      <c r="D36" s="51"/>
    </row>
    <row r="37" spans="1:4" ht="15" customHeight="1" x14ac:dyDescent="0.25">
      <c r="A37" s="86">
        <v>29</v>
      </c>
      <c r="B37" s="76" t="s">
        <v>883</v>
      </c>
      <c r="C37" s="73" t="s">
        <v>1128</v>
      </c>
      <c r="D37" s="51"/>
    </row>
    <row r="38" spans="1:4" ht="15" customHeight="1" x14ac:dyDescent="0.25">
      <c r="A38" s="86">
        <v>30</v>
      </c>
      <c r="B38" s="76" t="s">
        <v>884</v>
      </c>
      <c r="C38" s="73" t="s">
        <v>1135</v>
      </c>
      <c r="D38" s="51"/>
    </row>
    <row r="39" spans="1:4" ht="15" customHeight="1" x14ac:dyDescent="0.25">
      <c r="A39" s="86">
        <v>31</v>
      </c>
      <c r="B39" s="76" t="s">
        <v>885</v>
      </c>
      <c r="C39" s="73" t="s">
        <v>1138</v>
      </c>
      <c r="D39" s="51"/>
    </row>
    <row r="40" spans="1:4" ht="15" customHeight="1" x14ac:dyDescent="0.25">
      <c r="A40" s="86">
        <v>32</v>
      </c>
      <c r="B40" s="76" t="s">
        <v>886</v>
      </c>
      <c r="C40" s="73" t="s">
        <v>1139</v>
      </c>
      <c r="D40" s="51"/>
    </row>
    <row r="41" spans="1:4" ht="15" customHeight="1" x14ac:dyDescent="0.25">
      <c r="A41" s="86">
        <v>33</v>
      </c>
      <c r="B41" s="76" t="s">
        <v>887</v>
      </c>
      <c r="C41" s="73" t="s">
        <v>1140</v>
      </c>
      <c r="D41" s="51"/>
    </row>
    <row r="42" spans="1:4" ht="15" customHeight="1" x14ac:dyDescent="0.25">
      <c r="A42" s="86">
        <v>34</v>
      </c>
      <c r="B42" s="76" t="s">
        <v>888</v>
      </c>
      <c r="C42" s="73" t="s">
        <v>1219</v>
      </c>
      <c r="D42" s="51"/>
    </row>
    <row r="43" spans="1:4" ht="15.75" x14ac:dyDescent="0.25">
      <c r="A43" s="86">
        <v>35</v>
      </c>
      <c r="B43" s="76" t="s">
        <v>889</v>
      </c>
      <c r="C43" s="73" t="s">
        <v>1218</v>
      </c>
      <c r="D43" s="51"/>
    </row>
    <row r="44" spans="1:4" ht="15" customHeight="1" x14ac:dyDescent="0.25">
      <c r="A44" s="86">
        <v>36</v>
      </c>
      <c r="B44" s="76" t="s">
        <v>890</v>
      </c>
      <c r="C44" s="73" t="s">
        <v>1217</v>
      </c>
      <c r="D44" s="51"/>
    </row>
    <row r="45" spans="1:4" ht="15" customHeight="1" x14ac:dyDescent="0.25">
      <c r="A45" s="86">
        <v>37</v>
      </c>
      <c r="B45" s="76" t="s">
        <v>891</v>
      </c>
      <c r="C45" s="73" t="s">
        <v>1141</v>
      </c>
      <c r="D45" s="51"/>
    </row>
    <row r="46" spans="1:4" ht="15" customHeight="1" x14ac:dyDescent="0.25">
      <c r="A46" s="86">
        <v>38</v>
      </c>
      <c r="B46" s="76" t="s">
        <v>882</v>
      </c>
      <c r="C46" s="73" t="s">
        <v>1142</v>
      </c>
      <c r="D46" s="51"/>
    </row>
    <row r="47" spans="1:4" ht="15" customHeight="1" x14ac:dyDescent="0.25">
      <c r="A47" s="86">
        <v>39</v>
      </c>
      <c r="B47" s="76" t="s">
        <v>892</v>
      </c>
      <c r="C47" s="73" t="s">
        <v>1147</v>
      </c>
      <c r="D47" s="124">
        <f>D48+D49</f>
        <v>0</v>
      </c>
    </row>
    <row r="48" spans="1:4" ht="15" customHeight="1" x14ac:dyDescent="0.25">
      <c r="A48" s="86">
        <v>40</v>
      </c>
      <c r="B48" s="76" t="s">
        <v>893</v>
      </c>
      <c r="C48" s="73" t="s">
        <v>1159</v>
      </c>
      <c r="D48" s="51"/>
    </row>
    <row r="49" spans="1:4" ht="15.75" x14ac:dyDescent="0.25">
      <c r="A49" s="86">
        <v>41</v>
      </c>
      <c r="B49" s="76" t="s">
        <v>894</v>
      </c>
      <c r="C49" s="73" t="s">
        <v>1160</v>
      </c>
      <c r="D49" s="124">
        <f>D50+D51+D52+D53+D54</f>
        <v>0</v>
      </c>
    </row>
    <row r="50" spans="1:4" ht="15" customHeight="1" x14ac:dyDescent="0.25">
      <c r="A50" s="86">
        <v>42</v>
      </c>
      <c r="B50" s="76" t="s">
        <v>895</v>
      </c>
      <c r="C50" s="73" t="s">
        <v>1216</v>
      </c>
      <c r="D50" s="51"/>
    </row>
    <row r="51" spans="1:4" ht="15" customHeight="1" x14ac:dyDescent="0.25">
      <c r="A51" s="86">
        <v>43</v>
      </c>
      <c r="B51" s="76" t="s">
        <v>896</v>
      </c>
      <c r="C51" s="73" t="s">
        <v>1215</v>
      </c>
      <c r="D51" s="51"/>
    </row>
    <row r="52" spans="1:4" ht="15" customHeight="1" x14ac:dyDescent="0.25">
      <c r="A52" s="86">
        <v>44</v>
      </c>
      <c r="B52" s="76" t="s">
        <v>897</v>
      </c>
      <c r="C52" s="73" t="s">
        <v>1214</v>
      </c>
      <c r="D52" s="51"/>
    </row>
    <row r="53" spans="1:4" ht="15" customHeight="1" x14ac:dyDescent="0.25">
      <c r="A53" s="86">
        <v>45</v>
      </c>
      <c r="B53" s="76" t="s">
        <v>898</v>
      </c>
      <c r="C53" s="73" t="s">
        <v>1213</v>
      </c>
      <c r="D53" s="51"/>
    </row>
    <row r="54" spans="1:4" ht="15" customHeight="1" x14ac:dyDescent="0.25">
      <c r="A54" s="86">
        <v>46</v>
      </c>
      <c r="B54" s="76" t="s">
        <v>899</v>
      </c>
      <c r="C54" s="73" t="s">
        <v>1212</v>
      </c>
      <c r="D54" s="51"/>
    </row>
  </sheetData>
  <sheetProtection password="CC3B" sheet="1" objects="1" scenarios="1" formatColumns="0" formatRows="0" selectLockedCells="1"/>
  <mergeCells count="5">
    <mergeCell ref="A5:A7"/>
    <mergeCell ref="B5:B7"/>
    <mergeCell ref="C5:C7"/>
    <mergeCell ref="D5:D7"/>
    <mergeCell ref="B1:D1"/>
  </mergeCells>
  <conditionalFormatting sqref="D45">
    <cfRule type="cellIs" dxfId="7" priority="5" operator="lessThan">
      <formula>$D$46</formula>
    </cfRule>
    <cfRule type="cellIs" dxfId="6" priority="1" operator="lessThan">
      <formula>$D$46</formula>
    </cfRule>
  </conditionalFormatting>
  <dataValidations count="1">
    <dataValidation type="whole" allowBlank="1" showInputMessage="1" showErrorMessage="1" error="Введите целое число" sqref="D9:D54">
      <formula1>0</formula1>
      <formula2>9999999999999990</formula2>
    </dataValidation>
  </dataValidations>
  <pageMargins left="0.7" right="0.7" top="0.75" bottom="0.75" header="0.3" footer="0.3"/>
  <ignoredErrors>
    <ignoredError sqref="C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tabSelected="1" workbookViewId="0">
      <selection activeCell="D7" sqref="D7"/>
    </sheetView>
  </sheetViews>
  <sheetFormatPr defaultRowHeight="15" x14ac:dyDescent="0.25"/>
  <cols>
    <col min="1" max="1" width="8.28515625" style="77" customWidth="1"/>
    <col min="2" max="2" width="76.42578125" style="79" customWidth="1"/>
    <col min="3" max="3" width="11" style="77" customWidth="1"/>
    <col min="4" max="4" width="38" style="77" customWidth="1"/>
    <col min="5" max="16384" width="9.140625" style="77"/>
  </cols>
  <sheetData>
    <row r="2" spans="1:4" s="147" customFormat="1" ht="21" x14ac:dyDescent="0.25">
      <c r="B2" s="149" t="s">
        <v>900</v>
      </c>
    </row>
    <row r="3" spans="1:4" s="147" customFormat="1" ht="21" x14ac:dyDescent="0.25">
      <c r="B3" s="149"/>
    </row>
    <row r="4" spans="1:4" s="34" customFormat="1" ht="42" customHeight="1" x14ac:dyDescent="0.25">
      <c r="A4" s="148" t="s">
        <v>552</v>
      </c>
      <c r="B4" s="78" t="s">
        <v>493</v>
      </c>
      <c r="C4" s="148" t="s">
        <v>500</v>
      </c>
      <c r="D4" s="148" t="s">
        <v>909</v>
      </c>
    </row>
    <row r="5" spans="1:4" s="34" customFormat="1" ht="21.75" customHeight="1" x14ac:dyDescent="0.25">
      <c r="A5" s="148"/>
      <c r="B5" s="148">
        <v>1</v>
      </c>
      <c r="C5" s="148">
        <v>2</v>
      </c>
      <c r="D5" s="148">
        <v>3</v>
      </c>
    </row>
    <row r="6" spans="1:4" s="34" customFormat="1" ht="31.5" x14ac:dyDescent="0.25">
      <c r="A6" s="148">
        <v>1</v>
      </c>
      <c r="B6" s="78" t="s">
        <v>901</v>
      </c>
      <c r="C6" s="148">
        <v>1</v>
      </c>
      <c r="D6" s="124">
        <f>D7+D8+D9</f>
        <v>0</v>
      </c>
    </row>
    <row r="7" spans="1:4" s="34" customFormat="1" ht="15.75" x14ac:dyDescent="0.25">
      <c r="A7" s="148">
        <v>2</v>
      </c>
      <c r="B7" s="78" t="s">
        <v>902</v>
      </c>
      <c r="C7" s="148">
        <v>2</v>
      </c>
      <c r="D7" s="51"/>
    </row>
    <row r="8" spans="1:4" s="34" customFormat="1" ht="15.75" x14ac:dyDescent="0.25">
      <c r="A8" s="148">
        <v>3</v>
      </c>
      <c r="B8" s="78" t="s">
        <v>903</v>
      </c>
      <c r="C8" s="148">
        <v>3</v>
      </c>
      <c r="D8" s="51"/>
    </row>
    <row r="9" spans="1:4" s="34" customFormat="1" ht="15.75" x14ac:dyDescent="0.25">
      <c r="A9" s="148">
        <v>4</v>
      </c>
      <c r="B9" s="78" t="s">
        <v>904</v>
      </c>
      <c r="C9" s="148">
        <v>4</v>
      </c>
      <c r="D9" s="51"/>
    </row>
    <row r="10" spans="1:4" s="34" customFormat="1" ht="15.75" x14ac:dyDescent="0.25">
      <c r="A10" s="148">
        <v>5</v>
      </c>
      <c r="B10" s="78" t="s">
        <v>907</v>
      </c>
      <c r="C10" s="148">
        <v>5</v>
      </c>
      <c r="D10" s="124">
        <f>D11+D12+D13</f>
        <v>0</v>
      </c>
    </row>
    <row r="11" spans="1:4" s="34" customFormat="1" ht="15.75" x14ac:dyDescent="0.25">
      <c r="A11" s="148">
        <v>6</v>
      </c>
      <c r="B11" s="78" t="s">
        <v>902</v>
      </c>
      <c r="C11" s="148">
        <v>6</v>
      </c>
      <c r="D11" s="51"/>
    </row>
    <row r="12" spans="1:4" s="34" customFormat="1" ht="15.75" x14ac:dyDescent="0.25">
      <c r="A12" s="148">
        <v>7</v>
      </c>
      <c r="B12" s="78" t="s">
        <v>906</v>
      </c>
      <c r="C12" s="148">
        <v>7</v>
      </c>
      <c r="D12" s="51"/>
    </row>
    <row r="13" spans="1:4" s="34" customFormat="1" ht="15.75" x14ac:dyDescent="0.25">
      <c r="A13" s="148">
        <v>8</v>
      </c>
      <c r="B13" s="78" t="s">
        <v>905</v>
      </c>
      <c r="C13" s="148">
        <v>8</v>
      </c>
      <c r="D13" s="51"/>
    </row>
    <row r="15" spans="1:4" ht="21" x14ac:dyDescent="0.25">
      <c r="B15" s="149" t="s">
        <v>908</v>
      </c>
    </row>
    <row r="17" spans="1:4" s="34" customFormat="1" ht="42" customHeight="1" x14ac:dyDescent="0.25">
      <c r="A17" s="148" t="s">
        <v>552</v>
      </c>
      <c r="B17" s="78" t="s">
        <v>493</v>
      </c>
      <c r="C17" s="148" t="s">
        <v>500</v>
      </c>
      <c r="D17" s="148" t="s">
        <v>909</v>
      </c>
    </row>
    <row r="18" spans="1:4" s="34" customFormat="1" ht="15.75" customHeight="1" x14ac:dyDescent="0.25">
      <c r="A18" s="148"/>
      <c r="B18" s="148">
        <v>1</v>
      </c>
      <c r="C18" s="148">
        <v>2</v>
      </c>
      <c r="D18" s="87">
        <v>3</v>
      </c>
    </row>
    <row r="19" spans="1:4" s="34" customFormat="1" ht="31.5" x14ac:dyDescent="0.25">
      <c r="A19" s="148">
        <v>1</v>
      </c>
      <c r="B19" s="80" t="s">
        <v>910</v>
      </c>
      <c r="C19" s="148" t="s">
        <v>1121</v>
      </c>
      <c r="D19" s="33"/>
    </row>
    <row r="20" spans="1:4" s="34" customFormat="1" ht="15.75" x14ac:dyDescent="0.25">
      <c r="A20" s="148">
        <v>2</v>
      </c>
      <c r="B20" s="80" t="s">
        <v>911</v>
      </c>
      <c r="C20" s="81" t="s">
        <v>915</v>
      </c>
      <c r="D20" s="33"/>
    </row>
    <row r="21" spans="1:4" s="34" customFormat="1" ht="15.75" x14ac:dyDescent="0.25">
      <c r="A21" s="148">
        <v>3</v>
      </c>
      <c r="B21" s="80" t="s">
        <v>917</v>
      </c>
      <c r="C21" s="148" t="s">
        <v>916</v>
      </c>
      <c r="D21" s="33"/>
    </row>
    <row r="22" spans="1:4" s="34" customFormat="1" ht="31.5" x14ac:dyDescent="0.25">
      <c r="A22" s="148">
        <v>4</v>
      </c>
      <c r="B22" s="80" t="s">
        <v>912</v>
      </c>
      <c r="C22" s="148" t="s">
        <v>1124</v>
      </c>
      <c r="D22" s="33"/>
    </row>
    <row r="23" spans="1:4" s="34" customFormat="1" ht="15.75" x14ac:dyDescent="0.25">
      <c r="A23" s="148">
        <v>5</v>
      </c>
      <c r="B23" s="80" t="s">
        <v>913</v>
      </c>
      <c r="C23" s="148" t="s">
        <v>1141</v>
      </c>
      <c r="D23" s="33"/>
    </row>
    <row r="24" spans="1:4" s="34" customFormat="1" ht="15.75" x14ac:dyDescent="0.25">
      <c r="A24" s="148">
        <v>6</v>
      </c>
      <c r="B24" s="80" t="s">
        <v>914</v>
      </c>
      <c r="C24" s="148" t="s">
        <v>1147</v>
      </c>
      <c r="D24" s="33"/>
    </row>
  </sheetData>
  <sheetProtection password="CC3B" sheet="1" objects="1" scenarios="1" formatColumns="0" formatRows="0" selectLockedCells="1"/>
  <conditionalFormatting sqref="D19">
    <cfRule type="cellIs" dxfId="5" priority="7" operator="lessThan">
      <formula>$D$20+$D$21</formula>
    </cfRule>
    <cfRule type="cellIs" dxfId="4" priority="3" operator="lessThan">
      <formula>$D$20+$D$21</formula>
    </cfRule>
  </conditionalFormatting>
  <conditionalFormatting sqref="D7">
    <cfRule type="cellIs" dxfId="3" priority="6" operator="lessThan">
      <formula>$D$11</formula>
    </cfRule>
  </conditionalFormatting>
  <conditionalFormatting sqref="D8">
    <cfRule type="cellIs" dxfId="2" priority="5" operator="lessThan">
      <formula>$D$12</formula>
    </cfRule>
  </conditionalFormatting>
  <conditionalFormatting sqref="D9">
    <cfRule type="cellIs" dxfId="1" priority="4" operator="lessThan">
      <formula>$D$13</formula>
    </cfRule>
  </conditionalFormatting>
  <conditionalFormatting sqref="D24">
    <cfRule type="cellIs" dxfId="0" priority="2" operator="notEqual">
      <formula>$D$23</formula>
    </cfRule>
  </conditionalFormatting>
  <dataValidations count="1">
    <dataValidation type="whole" allowBlank="1" showInputMessage="1" showErrorMessage="1" error="Введите целое число" sqref="D6:D13 D18:D24">
      <formula1>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6"/>
  <sheetViews>
    <sheetView workbookViewId="0">
      <selection activeCell="B2" sqref="B2"/>
    </sheetView>
  </sheetViews>
  <sheetFormatPr defaultRowHeight="18" customHeight="1" x14ac:dyDescent="0.25"/>
  <cols>
    <col min="1" max="1" width="10.5703125" customWidth="1"/>
    <col min="2" max="2" width="30.85546875" customWidth="1"/>
    <col min="3" max="3" width="125.140625" customWidth="1"/>
    <col min="4" max="4" width="12" customWidth="1"/>
    <col min="5" max="5" width="10.42578125" customWidth="1"/>
  </cols>
  <sheetData>
    <row r="1" spans="1:5" ht="18" customHeight="1" x14ac:dyDescent="0.25">
      <c r="A1" s="28" t="s">
        <v>15</v>
      </c>
      <c r="B1" s="28" t="s">
        <v>16</v>
      </c>
      <c r="C1" s="28" t="s">
        <v>17</v>
      </c>
      <c r="D1" s="28" t="s">
        <v>158</v>
      </c>
      <c r="E1" s="28" t="s">
        <v>159</v>
      </c>
    </row>
    <row r="2" spans="1:5" s="113" customFormat="1" ht="18" customHeight="1" x14ac:dyDescent="0.25">
      <c r="A2" s="114">
        <v>311</v>
      </c>
      <c r="B2" s="115" t="s">
        <v>18</v>
      </c>
      <c r="C2" s="115" t="s">
        <v>19</v>
      </c>
      <c r="D2" s="115" t="s">
        <v>160</v>
      </c>
      <c r="E2" s="114">
        <v>20</v>
      </c>
    </row>
    <row r="3" spans="1:5" s="113" customFormat="1" ht="18" customHeight="1" x14ac:dyDescent="0.25">
      <c r="A3" s="114">
        <v>517</v>
      </c>
      <c r="B3" s="115" t="s">
        <v>20</v>
      </c>
      <c r="C3" s="115" t="s">
        <v>21</v>
      </c>
      <c r="D3" s="115" t="s">
        <v>161</v>
      </c>
      <c r="E3" s="114">
        <v>6</v>
      </c>
    </row>
    <row r="4" spans="1:5" s="113" customFormat="1" ht="18" customHeight="1" x14ac:dyDescent="0.25">
      <c r="A4" s="114">
        <v>289</v>
      </c>
      <c r="B4" s="115" t="s">
        <v>22</v>
      </c>
      <c r="C4" s="115" t="s">
        <v>23</v>
      </c>
      <c r="D4" s="115" t="s">
        <v>162</v>
      </c>
      <c r="E4" s="114">
        <v>18</v>
      </c>
    </row>
    <row r="5" spans="1:5" s="113" customFormat="1" ht="18" customHeight="1" x14ac:dyDescent="0.25">
      <c r="A5" s="114">
        <v>277</v>
      </c>
      <c r="B5" s="115" t="s">
        <v>24</v>
      </c>
      <c r="C5" s="115" t="s">
        <v>25</v>
      </c>
      <c r="D5" s="115" t="s">
        <v>163</v>
      </c>
      <c r="E5" s="114">
        <v>14</v>
      </c>
    </row>
    <row r="6" spans="1:5" s="113" customFormat="1" ht="18" customHeight="1" x14ac:dyDescent="0.25">
      <c r="A6" s="114">
        <v>278</v>
      </c>
      <c r="B6" s="115" t="s">
        <v>26</v>
      </c>
      <c r="C6" s="115" t="s">
        <v>27</v>
      </c>
      <c r="D6" s="115" t="s">
        <v>164</v>
      </c>
      <c r="E6" s="114">
        <v>15</v>
      </c>
    </row>
    <row r="7" spans="1:5" s="113" customFormat="1" ht="18" customHeight="1" x14ac:dyDescent="0.25">
      <c r="A7" s="114">
        <v>514</v>
      </c>
      <c r="B7" s="115" t="s">
        <v>28</v>
      </c>
      <c r="C7" s="115" t="s">
        <v>29</v>
      </c>
      <c r="D7" s="115" t="s">
        <v>165</v>
      </c>
      <c r="E7" s="114">
        <v>3</v>
      </c>
    </row>
    <row r="8" spans="1:5" s="113" customFormat="1" ht="18" customHeight="1" x14ac:dyDescent="0.25">
      <c r="A8" s="114">
        <v>515</v>
      </c>
      <c r="B8" s="115" t="s">
        <v>30</v>
      </c>
      <c r="C8" s="115" t="s">
        <v>31</v>
      </c>
      <c r="D8" s="115" t="s">
        <v>166</v>
      </c>
      <c r="E8" s="114">
        <v>4</v>
      </c>
    </row>
    <row r="9" spans="1:5" s="113" customFormat="1" ht="18" customHeight="1" x14ac:dyDescent="0.25">
      <c r="A9" s="114">
        <v>303</v>
      </c>
      <c r="B9" s="115" t="s">
        <v>32</v>
      </c>
      <c r="C9" s="115" t="s">
        <v>33</v>
      </c>
      <c r="D9" s="115" t="s">
        <v>167</v>
      </c>
      <c r="E9" s="114">
        <v>19</v>
      </c>
    </row>
    <row r="10" spans="1:5" s="113" customFormat="1" ht="18" customHeight="1" x14ac:dyDescent="0.25">
      <c r="A10" s="114">
        <v>279</v>
      </c>
      <c r="B10" s="115" t="s">
        <v>34</v>
      </c>
      <c r="C10" s="115" t="s">
        <v>35</v>
      </c>
      <c r="D10" s="115" t="s">
        <v>168</v>
      </c>
      <c r="E10" s="114">
        <v>16</v>
      </c>
    </row>
    <row r="11" spans="1:5" s="113" customFormat="1" ht="18" customHeight="1" x14ac:dyDescent="0.25">
      <c r="A11" s="114">
        <v>333</v>
      </c>
      <c r="B11" s="115" t="s">
        <v>36</v>
      </c>
      <c r="C11" s="115" t="s">
        <v>37</v>
      </c>
      <c r="D11" s="115" t="s">
        <v>169</v>
      </c>
      <c r="E11" s="114">
        <v>66</v>
      </c>
    </row>
    <row r="12" spans="1:5" s="113" customFormat="1" ht="18" customHeight="1" x14ac:dyDescent="0.25">
      <c r="A12" s="114">
        <v>519</v>
      </c>
      <c r="B12" s="115" t="s">
        <v>38</v>
      </c>
      <c r="C12" s="115" t="s">
        <v>1305</v>
      </c>
      <c r="D12" s="115" t="s">
        <v>170</v>
      </c>
      <c r="E12" s="114">
        <v>8</v>
      </c>
    </row>
    <row r="13" spans="1:5" s="113" customFormat="1" ht="18" customHeight="1" x14ac:dyDescent="0.25">
      <c r="A13" s="114">
        <v>520</v>
      </c>
      <c r="B13" s="115" t="s">
        <v>39</v>
      </c>
      <c r="C13" s="115" t="s">
        <v>40</v>
      </c>
      <c r="D13" s="115" t="s">
        <v>171</v>
      </c>
      <c r="E13" s="114">
        <v>9</v>
      </c>
    </row>
    <row r="14" spans="1:5" s="113" customFormat="1" ht="18" customHeight="1" x14ac:dyDescent="0.25">
      <c r="A14" s="114">
        <v>521</v>
      </c>
      <c r="B14" s="115" t="s">
        <v>41</v>
      </c>
      <c r="C14" s="115" t="s">
        <v>42</v>
      </c>
      <c r="D14" s="115" t="s">
        <v>172</v>
      </c>
      <c r="E14" s="114">
        <v>10</v>
      </c>
    </row>
    <row r="15" spans="1:5" s="113" customFormat="1" ht="18" customHeight="1" x14ac:dyDescent="0.25">
      <c r="A15" s="114">
        <v>81</v>
      </c>
      <c r="B15" s="115" t="s">
        <v>43</v>
      </c>
      <c r="C15" s="115" t="s">
        <v>44</v>
      </c>
      <c r="D15" s="115" t="s">
        <v>173</v>
      </c>
      <c r="E15" s="114">
        <v>21</v>
      </c>
    </row>
    <row r="16" spans="1:5" s="113" customFormat="1" ht="18" customHeight="1" x14ac:dyDescent="0.25">
      <c r="A16" s="114">
        <v>522</v>
      </c>
      <c r="B16" s="115" t="s">
        <v>45</v>
      </c>
      <c r="C16" s="115" t="s">
        <v>46</v>
      </c>
      <c r="D16" s="115" t="s">
        <v>174</v>
      </c>
      <c r="E16" s="114">
        <v>11</v>
      </c>
    </row>
    <row r="17" spans="1:5" s="113" customFormat="1" ht="18" customHeight="1" x14ac:dyDescent="0.25">
      <c r="A17" s="114">
        <v>1191</v>
      </c>
      <c r="B17" s="115" t="s">
        <v>47</v>
      </c>
      <c r="C17" s="115" t="s">
        <v>48</v>
      </c>
      <c r="D17" s="115" t="s">
        <v>175</v>
      </c>
      <c r="E17" s="114">
        <v>790</v>
      </c>
    </row>
    <row r="18" spans="1:5" s="113" customFormat="1" ht="18" customHeight="1" x14ac:dyDescent="0.25">
      <c r="A18" s="114">
        <v>1269</v>
      </c>
      <c r="B18" s="115" t="s">
        <v>49</v>
      </c>
      <c r="C18" s="115" t="s">
        <v>50</v>
      </c>
      <c r="D18" s="115" t="s">
        <v>176</v>
      </c>
      <c r="E18" s="114">
        <v>894</v>
      </c>
    </row>
    <row r="19" spans="1:5" s="113" customFormat="1" ht="18" customHeight="1" x14ac:dyDescent="0.25">
      <c r="A19" s="114">
        <v>523</v>
      </c>
      <c r="B19" s="115" t="s">
        <v>51</v>
      </c>
      <c r="C19" s="115" t="s">
        <v>52</v>
      </c>
      <c r="D19" s="115" t="s">
        <v>177</v>
      </c>
      <c r="E19" s="114">
        <v>12</v>
      </c>
    </row>
    <row r="20" spans="1:5" s="113" customFormat="1" ht="18" customHeight="1" x14ac:dyDescent="0.25">
      <c r="A20" s="114">
        <v>524</v>
      </c>
      <c r="B20" s="115" t="s">
        <v>53</v>
      </c>
      <c r="C20" s="115" t="s">
        <v>54</v>
      </c>
      <c r="D20" s="115" t="s">
        <v>178</v>
      </c>
      <c r="E20" s="114">
        <v>13</v>
      </c>
    </row>
    <row r="21" spans="1:5" s="113" customFormat="1" ht="18" customHeight="1" x14ac:dyDescent="0.25">
      <c r="A21" s="114">
        <v>88</v>
      </c>
      <c r="B21" s="115" t="s">
        <v>55</v>
      </c>
      <c r="C21" s="115" t="s">
        <v>56</v>
      </c>
      <c r="D21" s="115" t="s">
        <v>179</v>
      </c>
      <c r="E21" s="114">
        <v>69</v>
      </c>
    </row>
    <row r="22" spans="1:5" s="113" customFormat="1" ht="18" customHeight="1" x14ac:dyDescent="0.25">
      <c r="A22" s="114">
        <v>281</v>
      </c>
      <c r="B22" s="115" t="s">
        <v>57</v>
      </c>
      <c r="C22" s="115" t="s">
        <v>58</v>
      </c>
      <c r="D22" s="115" t="s">
        <v>180</v>
      </c>
      <c r="E22" s="114">
        <v>23</v>
      </c>
    </row>
    <row r="23" spans="1:5" s="113" customFormat="1" ht="18" customHeight="1" x14ac:dyDescent="0.25">
      <c r="A23" s="114">
        <v>105</v>
      </c>
      <c r="B23" s="115" t="s">
        <v>59</v>
      </c>
      <c r="C23" s="115" t="s">
        <v>1306</v>
      </c>
      <c r="D23" s="115" t="s">
        <v>181</v>
      </c>
      <c r="E23" s="114">
        <v>320</v>
      </c>
    </row>
    <row r="24" spans="1:5" s="113" customFormat="1" ht="18" customHeight="1" x14ac:dyDescent="0.25">
      <c r="A24" s="114">
        <v>305</v>
      </c>
      <c r="B24" s="115" t="s">
        <v>60</v>
      </c>
      <c r="C24" s="115" t="s">
        <v>61</v>
      </c>
      <c r="D24" s="115" t="s">
        <v>182</v>
      </c>
      <c r="E24" s="114">
        <v>33</v>
      </c>
    </row>
    <row r="25" spans="1:5" s="113" customFormat="1" ht="18" customHeight="1" x14ac:dyDescent="0.25">
      <c r="A25" s="114">
        <v>509</v>
      </c>
      <c r="B25" s="115" t="s">
        <v>62</v>
      </c>
      <c r="C25" s="115" t="s">
        <v>63</v>
      </c>
      <c r="D25" s="115" t="s">
        <v>183</v>
      </c>
      <c r="E25" s="114">
        <v>323</v>
      </c>
    </row>
    <row r="26" spans="1:5" s="113" customFormat="1" ht="18" customHeight="1" x14ac:dyDescent="0.25">
      <c r="A26" s="114">
        <v>4563</v>
      </c>
      <c r="B26" s="115" t="s">
        <v>919</v>
      </c>
      <c r="C26" s="115" t="s">
        <v>918</v>
      </c>
      <c r="D26" s="115" t="s">
        <v>920</v>
      </c>
      <c r="E26" s="114">
        <v>60</v>
      </c>
    </row>
    <row r="27" spans="1:5" s="113" customFormat="1" ht="18" customHeight="1" x14ac:dyDescent="0.25">
      <c r="A27" s="114">
        <v>317</v>
      </c>
      <c r="B27" s="115" t="s">
        <v>64</v>
      </c>
      <c r="C27" s="115" t="s">
        <v>65</v>
      </c>
      <c r="D27" s="115" t="s">
        <v>184</v>
      </c>
      <c r="E27" s="114">
        <v>43</v>
      </c>
    </row>
    <row r="28" spans="1:5" s="113" customFormat="1" ht="18" customHeight="1" x14ac:dyDescent="0.25">
      <c r="A28" s="114">
        <v>318</v>
      </c>
      <c r="B28" s="115" t="s">
        <v>66</v>
      </c>
      <c r="C28" s="115" t="s">
        <v>67</v>
      </c>
      <c r="D28" s="115" t="s">
        <v>185</v>
      </c>
      <c r="E28" s="114">
        <v>44</v>
      </c>
    </row>
    <row r="29" spans="1:5" s="113" customFormat="1" ht="18" customHeight="1" x14ac:dyDescent="0.25">
      <c r="A29" s="114">
        <v>354</v>
      </c>
      <c r="B29" s="115" t="s">
        <v>68</v>
      </c>
      <c r="C29" s="115" t="s">
        <v>69</v>
      </c>
      <c r="D29" s="115" t="s">
        <v>186</v>
      </c>
      <c r="E29" s="114">
        <v>109</v>
      </c>
    </row>
    <row r="30" spans="1:5" s="113" customFormat="1" ht="18" customHeight="1" x14ac:dyDescent="0.25">
      <c r="A30" s="114">
        <v>324</v>
      </c>
      <c r="B30" s="115" t="s">
        <v>70</v>
      </c>
      <c r="C30" s="115" t="s">
        <v>71</v>
      </c>
      <c r="D30" s="115" t="s">
        <v>187</v>
      </c>
      <c r="E30" s="114">
        <v>48</v>
      </c>
    </row>
    <row r="31" spans="1:5" s="113" customFormat="1" ht="18" customHeight="1" x14ac:dyDescent="0.25">
      <c r="A31" s="114">
        <v>329</v>
      </c>
      <c r="B31" s="115" t="s">
        <v>72</v>
      </c>
      <c r="C31" s="115" t="s">
        <v>73</v>
      </c>
      <c r="D31" s="115" t="s">
        <v>188</v>
      </c>
      <c r="E31" s="114">
        <v>53</v>
      </c>
    </row>
    <row r="32" spans="1:5" s="113" customFormat="1" ht="18" customHeight="1" x14ac:dyDescent="0.25">
      <c r="A32" s="114">
        <v>325</v>
      </c>
      <c r="B32" s="115" t="s">
        <v>74</v>
      </c>
      <c r="C32" s="115" t="s">
        <v>75</v>
      </c>
      <c r="D32" s="115" t="s">
        <v>189</v>
      </c>
      <c r="E32" s="114">
        <v>49</v>
      </c>
    </row>
    <row r="33" spans="1:5" s="113" customFormat="1" ht="18" customHeight="1" x14ac:dyDescent="0.25">
      <c r="A33" s="114">
        <v>86</v>
      </c>
      <c r="B33" s="115" t="s">
        <v>76</v>
      </c>
      <c r="C33" s="115" t="s">
        <v>77</v>
      </c>
      <c r="D33" s="115" t="s">
        <v>190</v>
      </c>
      <c r="E33" s="114">
        <v>55</v>
      </c>
    </row>
    <row r="34" spans="1:5" s="113" customFormat="1" ht="18" customHeight="1" x14ac:dyDescent="0.25">
      <c r="A34" s="114">
        <v>327</v>
      </c>
      <c r="B34" s="115" t="s">
        <v>78</v>
      </c>
      <c r="C34" s="115" t="s">
        <v>79</v>
      </c>
      <c r="D34" s="115" t="s">
        <v>191</v>
      </c>
      <c r="E34" s="114">
        <v>51</v>
      </c>
    </row>
    <row r="35" spans="1:5" s="113" customFormat="1" ht="18" customHeight="1" x14ac:dyDescent="0.25">
      <c r="A35" s="114">
        <v>328</v>
      </c>
      <c r="B35" s="115" t="s">
        <v>80</v>
      </c>
      <c r="C35" s="115" t="s">
        <v>81</v>
      </c>
      <c r="D35" s="115" t="s">
        <v>192</v>
      </c>
      <c r="E35" s="114">
        <v>52</v>
      </c>
    </row>
    <row r="36" spans="1:5" s="113" customFormat="1" ht="18" customHeight="1" x14ac:dyDescent="0.25">
      <c r="A36" s="114">
        <v>330</v>
      </c>
      <c r="B36" s="115" t="s">
        <v>82</v>
      </c>
      <c r="C36" s="115" t="s">
        <v>83</v>
      </c>
      <c r="D36" s="115" t="s">
        <v>193</v>
      </c>
      <c r="E36" s="114">
        <v>56</v>
      </c>
    </row>
    <row r="37" spans="1:5" s="113" customFormat="1" ht="18" customHeight="1" x14ac:dyDescent="0.25">
      <c r="A37" s="114">
        <v>331</v>
      </c>
      <c r="B37" s="115" t="s">
        <v>84</v>
      </c>
      <c r="C37" s="115" t="s">
        <v>85</v>
      </c>
      <c r="D37" s="115" t="s">
        <v>194</v>
      </c>
      <c r="E37" s="114">
        <v>57</v>
      </c>
    </row>
    <row r="38" spans="1:5" s="113" customFormat="1" ht="18" customHeight="1" x14ac:dyDescent="0.25">
      <c r="A38" s="114">
        <v>338</v>
      </c>
      <c r="B38" s="115" t="s">
        <v>922</v>
      </c>
      <c r="C38" s="115" t="s">
        <v>921</v>
      </c>
      <c r="D38" s="115" t="s">
        <v>923</v>
      </c>
      <c r="E38" s="114">
        <v>65</v>
      </c>
    </row>
    <row r="39" spans="1:5" s="113" customFormat="1" ht="18" customHeight="1" x14ac:dyDescent="0.25">
      <c r="A39" s="114">
        <v>4774</v>
      </c>
      <c r="B39" s="115" t="s">
        <v>86</v>
      </c>
      <c r="C39" s="115" t="s">
        <v>87</v>
      </c>
      <c r="D39" s="115" t="s">
        <v>195</v>
      </c>
      <c r="E39" s="114">
        <v>910</v>
      </c>
    </row>
    <row r="40" spans="1:5" s="113" customFormat="1" ht="18" customHeight="1" x14ac:dyDescent="0.25">
      <c r="A40" s="114">
        <v>283</v>
      </c>
      <c r="B40" s="115" t="s">
        <v>88</v>
      </c>
      <c r="C40" s="115" t="s">
        <v>89</v>
      </c>
      <c r="D40" s="115" t="s">
        <v>196</v>
      </c>
      <c r="E40" s="114">
        <v>25</v>
      </c>
    </row>
    <row r="41" spans="1:5" s="113" customFormat="1" ht="18" customHeight="1" x14ac:dyDescent="0.25">
      <c r="A41" s="114">
        <v>282</v>
      </c>
      <c r="B41" s="115" t="s">
        <v>90</v>
      </c>
      <c r="C41" s="115" t="s">
        <v>91</v>
      </c>
      <c r="D41" s="115" t="s">
        <v>197</v>
      </c>
      <c r="E41" s="114">
        <v>24</v>
      </c>
    </row>
    <row r="42" spans="1:5" s="113" customFormat="1" ht="18" customHeight="1" x14ac:dyDescent="0.25">
      <c r="A42" s="114">
        <v>288</v>
      </c>
      <c r="B42" s="115" t="s">
        <v>92</v>
      </c>
      <c r="C42" s="115" t="s">
        <v>93</v>
      </c>
      <c r="D42" s="115" t="s">
        <v>198</v>
      </c>
      <c r="E42" s="114">
        <v>31</v>
      </c>
    </row>
    <row r="43" spans="1:5" s="113" customFormat="1" ht="18" customHeight="1" x14ac:dyDescent="0.25">
      <c r="A43" s="114">
        <v>316</v>
      </c>
      <c r="B43" s="115" t="s">
        <v>94</v>
      </c>
      <c r="C43" s="115" t="s">
        <v>95</v>
      </c>
      <c r="D43" s="115" t="s">
        <v>199</v>
      </c>
      <c r="E43" s="114">
        <v>41</v>
      </c>
    </row>
    <row r="44" spans="1:5" s="113" customFormat="1" ht="18" customHeight="1" x14ac:dyDescent="0.25">
      <c r="A44" s="114">
        <v>82</v>
      </c>
      <c r="B44" s="115" t="s">
        <v>96</v>
      </c>
      <c r="C44" s="115" t="s">
        <v>97</v>
      </c>
      <c r="D44" s="115" t="s">
        <v>200</v>
      </c>
      <c r="E44" s="114">
        <v>27</v>
      </c>
    </row>
    <row r="45" spans="1:5" s="113" customFormat="1" ht="18" customHeight="1" x14ac:dyDescent="0.25">
      <c r="A45" s="114">
        <v>285</v>
      </c>
      <c r="B45" s="115" t="s">
        <v>98</v>
      </c>
      <c r="C45" s="115" t="s">
        <v>99</v>
      </c>
      <c r="D45" s="115" t="s">
        <v>201</v>
      </c>
      <c r="E45" s="114">
        <v>28</v>
      </c>
    </row>
    <row r="46" spans="1:5" s="113" customFormat="1" ht="18" customHeight="1" x14ac:dyDescent="0.25">
      <c r="A46" s="114">
        <v>287</v>
      </c>
      <c r="B46" s="115" t="s">
        <v>100</v>
      </c>
      <c r="C46" s="115" t="s">
        <v>101</v>
      </c>
      <c r="D46" s="115" t="s">
        <v>202</v>
      </c>
      <c r="E46" s="114">
        <v>30</v>
      </c>
    </row>
    <row r="47" spans="1:5" s="113" customFormat="1" ht="18" customHeight="1" x14ac:dyDescent="0.25">
      <c r="A47" s="114">
        <v>315</v>
      </c>
      <c r="B47" s="115" t="s">
        <v>102</v>
      </c>
      <c r="C47" s="115" t="s">
        <v>103</v>
      </c>
      <c r="D47" s="115" t="s">
        <v>203</v>
      </c>
      <c r="E47" s="114">
        <v>40</v>
      </c>
    </row>
    <row r="48" spans="1:5" s="113" customFormat="1" ht="18" customHeight="1" x14ac:dyDescent="0.25">
      <c r="A48" s="114">
        <v>83</v>
      </c>
      <c r="B48" s="115" t="s">
        <v>104</v>
      </c>
      <c r="C48" s="115" t="s">
        <v>105</v>
      </c>
      <c r="D48" s="115" t="s">
        <v>204</v>
      </c>
      <c r="E48" s="114">
        <v>42</v>
      </c>
    </row>
    <row r="49" spans="1:5" s="113" customFormat="1" ht="18" customHeight="1" x14ac:dyDescent="0.25">
      <c r="A49" s="114">
        <v>76</v>
      </c>
      <c r="B49" s="115" t="s">
        <v>205</v>
      </c>
      <c r="C49" s="115" t="s">
        <v>206</v>
      </c>
      <c r="D49" s="115" t="s">
        <v>207</v>
      </c>
      <c r="E49" s="114">
        <v>92</v>
      </c>
    </row>
    <row r="50" spans="1:5" s="113" customFormat="1" ht="18" customHeight="1" x14ac:dyDescent="0.25">
      <c r="A50" s="114">
        <v>85</v>
      </c>
      <c r="B50" s="115" t="s">
        <v>925</v>
      </c>
      <c r="C50" s="115" t="s">
        <v>924</v>
      </c>
      <c r="D50" s="115" t="s">
        <v>926</v>
      </c>
      <c r="E50" s="114">
        <v>90</v>
      </c>
    </row>
    <row r="51" spans="1:5" s="113" customFormat="1" ht="18" customHeight="1" x14ac:dyDescent="0.25">
      <c r="A51" s="114">
        <v>77</v>
      </c>
      <c r="B51" s="115" t="s">
        <v>928</v>
      </c>
      <c r="C51" s="115" t="s">
        <v>927</v>
      </c>
      <c r="D51" s="115" t="s">
        <v>929</v>
      </c>
      <c r="E51" s="114">
        <v>91</v>
      </c>
    </row>
    <row r="52" spans="1:5" s="113" customFormat="1" ht="18" customHeight="1" x14ac:dyDescent="0.25">
      <c r="A52" s="114">
        <v>75</v>
      </c>
      <c r="B52" s="115" t="s">
        <v>931</v>
      </c>
      <c r="C52" s="115" t="s">
        <v>930</v>
      </c>
      <c r="D52" s="115" t="s">
        <v>932</v>
      </c>
      <c r="E52" s="114">
        <v>93</v>
      </c>
    </row>
    <row r="53" spans="1:5" s="113" customFormat="1" ht="18" customHeight="1" x14ac:dyDescent="0.25">
      <c r="A53" s="114">
        <v>590</v>
      </c>
      <c r="B53" s="115" t="s">
        <v>106</v>
      </c>
      <c r="C53" s="115" t="s">
        <v>107</v>
      </c>
      <c r="D53" s="115" t="s">
        <v>208</v>
      </c>
      <c r="E53" s="114">
        <v>660</v>
      </c>
    </row>
    <row r="54" spans="1:5" s="113" customFormat="1" ht="18" customHeight="1" x14ac:dyDescent="0.25">
      <c r="A54" s="114">
        <v>339</v>
      </c>
      <c r="B54" s="115" t="s">
        <v>1307</v>
      </c>
      <c r="C54" s="115" t="s">
        <v>1308</v>
      </c>
      <c r="D54" s="115" t="s">
        <v>1309</v>
      </c>
      <c r="E54" s="114">
        <v>94</v>
      </c>
    </row>
    <row r="55" spans="1:5" s="113" customFormat="1" ht="18" customHeight="1" x14ac:dyDescent="0.25">
      <c r="A55" s="114">
        <v>344</v>
      </c>
      <c r="B55" s="115" t="s">
        <v>209</v>
      </c>
      <c r="C55" s="115" t="s">
        <v>210</v>
      </c>
      <c r="D55" s="115" t="s">
        <v>211</v>
      </c>
      <c r="E55" s="114">
        <v>99</v>
      </c>
    </row>
    <row r="56" spans="1:5" s="113" customFormat="1" ht="18" customHeight="1" x14ac:dyDescent="0.25">
      <c r="A56" s="114">
        <v>341</v>
      </c>
      <c r="B56" s="115" t="s">
        <v>212</v>
      </c>
      <c r="C56" s="115" t="s">
        <v>213</v>
      </c>
      <c r="D56" s="115" t="s">
        <v>214</v>
      </c>
      <c r="E56" s="114">
        <v>96</v>
      </c>
    </row>
    <row r="57" spans="1:5" s="113" customFormat="1" ht="18" customHeight="1" x14ac:dyDescent="0.25">
      <c r="A57" s="114">
        <v>355</v>
      </c>
      <c r="B57" s="115" t="s">
        <v>108</v>
      </c>
      <c r="C57" s="115" t="s">
        <v>109</v>
      </c>
      <c r="D57" s="115" t="s">
        <v>215</v>
      </c>
      <c r="E57" s="114">
        <v>110</v>
      </c>
    </row>
    <row r="58" spans="1:5" s="113" customFormat="1" ht="18" customHeight="1" x14ac:dyDescent="0.25">
      <c r="A58" s="114">
        <v>74</v>
      </c>
      <c r="B58" s="115" t="s">
        <v>934</v>
      </c>
      <c r="C58" s="115" t="s">
        <v>933</v>
      </c>
      <c r="D58" s="115" t="s">
        <v>935</v>
      </c>
      <c r="E58" s="114">
        <v>111</v>
      </c>
    </row>
    <row r="59" spans="1:5" s="113" customFormat="1" ht="18" customHeight="1" x14ac:dyDescent="0.25">
      <c r="A59" s="114">
        <v>361</v>
      </c>
      <c r="B59" s="115" t="s">
        <v>110</v>
      </c>
      <c r="C59" s="115" t="s">
        <v>111</v>
      </c>
      <c r="D59" s="115" t="s">
        <v>216</v>
      </c>
      <c r="E59" s="114">
        <v>122</v>
      </c>
    </row>
    <row r="60" spans="1:5" s="113" customFormat="1" ht="18" customHeight="1" x14ac:dyDescent="0.25">
      <c r="A60" s="114">
        <v>358</v>
      </c>
      <c r="B60" s="115" t="s">
        <v>217</v>
      </c>
      <c r="C60" s="115" t="s">
        <v>218</v>
      </c>
      <c r="D60" s="115" t="s">
        <v>219</v>
      </c>
      <c r="E60" s="114">
        <v>118</v>
      </c>
    </row>
    <row r="61" spans="1:5" s="113" customFormat="1" ht="18" customHeight="1" x14ac:dyDescent="0.25">
      <c r="A61" s="114">
        <v>69</v>
      </c>
      <c r="B61" s="115" t="s">
        <v>220</v>
      </c>
      <c r="C61" s="115" t="s">
        <v>221</v>
      </c>
      <c r="D61" s="115" t="s">
        <v>222</v>
      </c>
      <c r="E61" s="114">
        <v>119</v>
      </c>
    </row>
    <row r="62" spans="1:5" s="113" customFormat="1" ht="18" customHeight="1" x14ac:dyDescent="0.25">
      <c r="A62" s="114">
        <v>359</v>
      </c>
      <c r="B62" s="115" t="s">
        <v>223</v>
      </c>
      <c r="C62" s="115" t="s">
        <v>224</v>
      </c>
      <c r="D62" s="115" t="s">
        <v>225</v>
      </c>
      <c r="E62" s="114">
        <v>120</v>
      </c>
    </row>
    <row r="63" spans="1:5" s="113" customFormat="1" ht="18" customHeight="1" x14ac:dyDescent="0.25">
      <c r="A63" s="114">
        <v>360</v>
      </c>
      <c r="B63" s="115" t="s">
        <v>226</v>
      </c>
      <c r="C63" s="115" t="s">
        <v>227</v>
      </c>
      <c r="D63" s="115" t="s">
        <v>228</v>
      </c>
      <c r="E63" s="114">
        <v>121</v>
      </c>
    </row>
    <row r="64" spans="1:5" s="113" customFormat="1" ht="18" customHeight="1" x14ac:dyDescent="0.25">
      <c r="A64" s="114">
        <v>356</v>
      </c>
      <c r="B64" s="115" t="s">
        <v>229</v>
      </c>
      <c r="C64" s="115" t="s">
        <v>230</v>
      </c>
      <c r="D64" s="115" t="s">
        <v>231</v>
      </c>
      <c r="E64" s="114">
        <v>112</v>
      </c>
    </row>
    <row r="65" spans="1:5" s="113" customFormat="1" ht="18" customHeight="1" x14ac:dyDescent="0.25">
      <c r="A65" s="114">
        <v>73</v>
      </c>
      <c r="B65" s="115" t="s">
        <v>232</v>
      </c>
      <c r="C65" s="115" t="s">
        <v>233</v>
      </c>
      <c r="D65" s="115" t="s">
        <v>234</v>
      </c>
      <c r="E65" s="114">
        <v>113</v>
      </c>
    </row>
    <row r="66" spans="1:5" s="113" customFormat="1" ht="18" customHeight="1" x14ac:dyDescent="0.25">
      <c r="A66" s="114">
        <v>72</v>
      </c>
      <c r="B66" s="115" t="s">
        <v>235</v>
      </c>
      <c r="C66" s="115" t="s">
        <v>236</v>
      </c>
      <c r="D66" s="115" t="s">
        <v>237</v>
      </c>
      <c r="E66" s="114">
        <v>114</v>
      </c>
    </row>
    <row r="67" spans="1:5" s="113" customFormat="1" ht="18" customHeight="1" x14ac:dyDescent="0.25">
      <c r="A67" s="114">
        <v>71</v>
      </c>
      <c r="B67" s="115" t="s">
        <v>238</v>
      </c>
      <c r="C67" s="115" t="s">
        <v>239</v>
      </c>
      <c r="D67" s="115" t="s">
        <v>240</v>
      </c>
      <c r="E67" s="114">
        <v>115</v>
      </c>
    </row>
    <row r="68" spans="1:5" s="113" customFormat="1" ht="18" customHeight="1" x14ac:dyDescent="0.25">
      <c r="A68" s="114">
        <v>70</v>
      </c>
      <c r="B68" s="115" t="s">
        <v>241</v>
      </c>
      <c r="C68" s="115" t="s">
        <v>242</v>
      </c>
      <c r="D68" s="115" t="s">
        <v>243</v>
      </c>
      <c r="E68" s="114">
        <v>116</v>
      </c>
    </row>
    <row r="69" spans="1:5" s="113" customFormat="1" ht="18" customHeight="1" x14ac:dyDescent="0.25">
      <c r="A69" s="114">
        <v>68</v>
      </c>
      <c r="B69" s="115" t="s">
        <v>937</v>
      </c>
      <c r="C69" s="115" t="s">
        <v>936</v>
      </c>
      <c r="D69" s="115" t="s">
        <v>938</v>
      </c>
      <c r="E69" s="114">
        <v>123</v>
      </c>
    </row>
    <row r="70" spans="1:5" s="113" customFormat="1" ht="18" customHeight="1" x14ac:dyDescent="0.25">
      <c r="A70" s="114">
        <v>67</v>
      </c>
      <c r="B70" s="115" t="s">
        <v>112</v>
      </c>
      <c r="C70" s="115" t="s">
        <v>113</v>
      </c>
      <c r="D70" s="115" t="s">
        <v>244</v>
      </c>
      <c r="E70" s="114">
        <v>124</v>
      </c>
    </row>
    <row r="71" spans="1:5" s="113" customFormat="1" ht="18" customHeight="1" x14ac:dyDescent="0.25">
      <c r="A71" s="114">
        <v>65</v>
      </c>
      <c r="B71" s="115" t="s">
        <v>1253</v>
      </c>
      <c r="C71" s="115" t="s">
        <v>1254</v>
      </c>
      <c r="D71" s="115" t="s">
        <v>1255</v>
      </c>
      <c r="E71" s="114">
        <v>126</v>
      </c>
    </row>
    <row r="72" spans="1:5" s="113" customFormat="1" ht="18" customHeight="1" x14ac:dyDescent="0.25">
      <c r="A72" s="114">
        <v>116</v>
      </c>
      <c r="B72" s="115" t="s">
        <v>940</v>
      </c>
      <c r="C72" s="115" t="s">
        <v>939</v>
      </c>
      <c r="D72" s="115" t="s">
        <v>941</v>
      </c>
      <c r="E72" s="114">
        <v>133</v>
      </c>
    </row>
    <row r="73" spans="1:5" s="113" customFormat="1" ht="18" customHeight="1" x14ac:dyDescent="0.25">
      <c r="A73" s="114">
        <v>93</v>
      </c>
      <c r="B73" s="115" t="s">
        <v>943</v>
      </c>
      <c r="C73" s="115" t="s">
        <v>942</v>
      </c>
      <c r="D73" s="115" t="s">
        <v>944</v>
      </c>
      <c r="E73" s="114">
        <v>129</v>
      </c>
    </row>
    <row r="74" spans="1:5" s="113" customFormat="1" ht="18" customHeight="1" x14ac:dyDescent="0.25">
      <c r="A74" s="114">
        <v>3</v>
      </c>
      <c r="B74" s="115" t="s">
        <v>946</v>
      </c>
      <c r="C74" s="115" t="s">
        <v>945</v>
      </c>
      <c r="D74" s="115" t="s">
        <v>947</v>
      </c>
      <c r="E74" s="114">
        <v>364</v>
      </c>
    </row>
    <row r="75" spans="1:5" s="113" customFormat="1" ht="18" customHeight="1" x14ac:dyDescent="0.25">
      <c r="A75" s="114">
        <v>255</v>
      </c>
      <c r="B75" s="115" t="s">
        <v>949</v>
      </c>
      <c r="C75" s="115" t="s">
        <v>948</v>
      </c>
      <c r="D75" s="115" t="s">
        <v>950</v>
      </c>
      <c r="E75" s="114">
        <v>137</v>
      </c>
    </row>
    <row r="76" spans="1:5" s="113" customFormat="1" ht="18" customHeight="1" x14ac:dyDescent="0.25">
      <c r="A76" s="114">
        <v>5026</v>
      </c>
      <c r="B76" s="115" t="s">
        <v>245</v>
      </c>
      <c r="C76" s="115" t="s">
        <v>246</v>
      </c>
      <c r="D76" s="115" t="s">
        <v>247</v>
      </c>
      <c r="E76" s="114">
        <v>938</v>
      </c>
    </row>
    <row r="77" spans="1:5" s="113" customFormat="1" ht="18" customHeight="1" x14ac:dyDescent="0.25">
      <c r="A77" s="114">
        <v>253</v>
      </c>
      <c r="B77" s="115" t="s">
        <v>248</v>
      </c>
      <c r="C77" s="115" t="s">
        <v>249</v>
      </c>
      <c r="D77" s="115" t="s">
        <v>250</v>
      </c>
      <c r="E77" s="114">
        <v>135</v>
      </c>
    </row>
    <row r="78" spans="1:5" s="113" customFormat="1" ht="18" customHeight="1" x14ac:dyDescent="0.25">
      <c r="A78" s="114">
        <v>254</v>
      </c>
      <c r="B78" s="115" t="s">
        <v>251</v>
      </c>
      <c r="C78" s="115" t="s">
        <v>252</v>
      </c>
      <c r="D78" s="115" t="s">
        <v>253</v>
      </c>
      <c r="E78" s="114">
        <v>136</v>
      </c>
    </row>
    <row r="79" spans="1:5" s="113" customFormat="1" ht="18" customHeight="1" x14ac:dyDescent="0.25">
      <c r="A79" s="114">
        <v>4598</v>
      </c>
      <c r="B79" s="115" t="s">
        <v>952</v>
      </c>
      <c r="C79" s="115" t="s">
        <v>951</v>
      </c>
      <c r="D79" s="115" t="s">
        <v>953</v>
      </c>
      <c r="E79" s="114">
        <v>878</v>
      </c>
    </row>
    <row r="80" spans="1:5" s="113" customFormat="1" ht="18" customHeight="1" x14ac:dyDescent="0.25">
      <c r="A80" s="114">
        <v>118</v>
      </c>
      <c r="B80" s="115" t="s">
        <v>955</v>
      </c>
      <c r="C80" s="115" t="s">
        <v>954</v>
      </c>
      <c r="D80" s="115" t="s">
        <v>956</v>
      </c>
      <c r="E80" s="114">
        <v>138</v>
      </c>
    </row>
    <row r="81" spans="1:5" s="113" customFormat="1" ht="18" customHeight="1" x14ac:dyDescent="0.25">
      <c r="A81" s="114">
        <v>302</v>
      </c>
      <c r="B81" s="115" t="s">
        <v>114</v>
      </c>
      <c r="C81" s="115" t="s">
        <v>115</v>
      </c>
      <c r="D81" s="115" t="s">
        <v>254</v>
      </c>
      <c r="E81" s="114">
        <v>88</v>
      </c>
    </row>
    <row r="82" spans="1:5" s="113" customFormat="1" ht="18" customHeight="1" x14ac:dyDescent="0.25">
      <c r="A82" s="114">
        <v>293</v>
      </c>
      <c r="B82" s="115" t="s">
        <v>116</v>
      </c>
      <c r="C82" s="115" t="s">
        <v>117</v>
      </c>
      <c r="D82" s="115" t="s">
        <v>255</v>
      </c>
      <c r="E82" s="114">
        <v>74</v>
      </c>
    </row>
    <row r="83" spans="1:5" s="113" customFormat="1" ht="18" customHeight="1" x14ac:dyDescent="0.25">
      <c r="A83" s="114">
        <v>295</v>
      </c>
      <c r="B83" s="115" t="s">
        <v>118</v>
      </c>
      <c r="C83" s="115" t="s">
        <v>1310</v>
      </c>
      <c r="D83" s="115" t="s">
        <v>256</v>
      </c>
      <c r="E83" s="114">
        <v>76</v>
      </c>
    </row>
    <row r="84" spans="1:5" s="113" customFormat="1" ht="18" customHeight="1" x14ac:dyDescent="0.25">
      <c r="A84" s="114">
        <v>296</v>
      </c>
      <c r="B84" s="115" t="s">
        <v>119</v>
      </c>
      <c r="C84" s="115" t="s">
        <v>120</v>
      </c>
      <c r="D84" s="115" t="s">
        <v>257</v>
      </c>
      <c r="E84" s="114">
        <v>980</v>
      </c>
    </row>
    <row r="85" spans="1:5" s="113" customFormat="1" ht="18" customHeight="1" x14ac:dyDescent="0.25">
      <c r="A85" s="114">
        <v>64</v>
      </c>
      <c r="B85" s="115" t="s">
        <v>121</v>
      </c>
      <c r="C85" s="115" t="s">
        <v>122</v>
      </c>
      <c r="D85" s="115" t="s">
        <v>258</v>
      </c>
      <c r="E85" s="114">
        <v>84</v>
      </c>
    </row>
    <row r="86" spans="1:5" s="113" customFormat="1" ht="18" customHeight="1" x14ac:dyDescent="0.25">
      <c r="A86" s="114">
        <v>298</v>
      </c>
      <c r="B86" s="115" t="s">
        <v>123</v>
      </c>
      <c r="C86" s="115" t="s">
        <v>124</v>
      </c>
      <c r="D86" s="115" t="s">
        <v>259</v>
      </c>
      <c r="E86" s="114">
        <v>79</v>
      </c>
    </row>
    <row r="87" spans="1:5" s="113" customFormat="1" ht="18" customHeight="1" x14ac:dyDescent="0.25">
      <c r="A87" s="114">
        <v>90</v>
      </c>
      <c r="B87" s="115" t="s">
        <v>125</v>
      </c>
      <c r="C87" s="115" t="s">
        <v>126</v>
      </c>
      <c r="D87" s="115" t="s">
        <v>260</v>
      </c>
      <c r="E87" s="114">
        <v>80</v>
      </c>
    </row>
    <row r="88" spans="1:5" s="113" customFormat="1" ht="18" customHeight="1" x14ac:dyDescent="0.25">
      <c r="A88" s="114">
        <v>91</v>
      </c>
      <c r="B88" s="115" t="s">
        <v>127</v>
      </c>
      <c r="C88" s="115" t="s">
        <v>128</v>
      </c>
      <c r="D88" s="115" t="s">
        <v>261</v>
      </c>
      <c r="E88" s="114">
        <v>81</v>
      </c>
    </row>
    <row r="89" spans="1:5" s="113" customFormat="1" ht="18" customHeight="1" x14ac:dyDescent="0.25">
      <c r="A89" s="114">
        <v>299</v>
      </c>
      <c r="B89" s="115" t="s">
        <v>129</v>
      </c>
      <c r="C89" s="115" t="s">
        <v>130</v>
      </c>
      <c r="D89" s="115" t="s">
        <v>262</v>
      </c>
      <c r="E89" s="114">
        <v>82</v>
      </c>
    </row>
    <row r="90" spans="1:5" s="113" customFormat="1" ht="18" customHeight="1" x14ac:dyDescent="0.25">
      <c r="A90" s="114">
        <v>92</v>
      </c>
      <c r="B90" s="115" t="s">
        <v>131</v>
      </c>
      <c r="C90" s="115" t="s">
        <v>957</v>
      </c>
      <c r="D90" s="115" t="s">
        <v>263</v>
      </c>
      <c r="E90" s="114">
        <v>83</v>
      </c>
    </row>
    <row r="91" spans="1:5" s="113" customFormat="1" ht="18" customHeight="1" x14ac:dyDescent="0.25">
      <c r="A91" s="114">
        <v>300</v>
      </c>
      <c r="B91" s="115" t="s">
        <v>132</v>
      </c>
      <c r="C91" s="115" t="s">
        <v>133</v>
      </c>
      <c r="D91" s="115" t="s">
        <v>264</v>
      </c>
      <c r="E91" s="114">
        <v>85</v>
      </c>
    </row>
    <row r="92" spans="1:5" s="113" customFormat="1" ht="18" customHeight="1" x14ac:dyDescent="0.25">
      <c r="A92" s="114">
        <v>301</v>
      </c>
      <c r="B92" s="115" t="s">
        <v>134</v>
      </c>
      <c r="C92" s="115" t="s">
        <v>135</v>
      </c>
      <c r="D92" s="115" t="s">
        <v>265</v>
      </c>
      <c r="E92" s="114">
        <v>87</v>
      </c>
    </row>
    <row r="93" spans="1:5" s="113" customFormat="1" ht="18" customHeight="1" x14ac:dyDescent="0.25">
      <c r="A93" s="114">
        <v>1287</v>
      </c>
      <c r="B93" s="115" t="s">
        <v>959</v>
      </c>
      <c r="C93" s="115" t="s">
        <v>958</v>
      </c>
      <c r="D93" s="115" t="s">
        <v>960</v>
      </c>
      <c r="E93" s="114">
        <v>186</v>
      </c>
    </row>
    <row r="94" spans="1:5" s="113" customFormat="1" ht="18" customHeight="1" x14ac:dyDescent="0.25">
      <c r="A94" s="114">
        <v>1288</v>
      </c>
      <c r="B94" s="115" t="s">
        <v>266</v>
      </c>
      <c r="C94" s="115" t="s">
        <v>267</v>
      </c>
      <c r="D94" s="115" t="s">
        <v>268</v>
      </c>
      <c r="E94" s="114">
        <v>185</v>
      </c>
    </row>
    <row r="95" spans="1:5" s="113" customFormat="1" ht="18" customHeight="1" x14ac:dyDescent="0.25">
      <c r="A95" s="114">
        <v>407</v>
      </c>
      <c r="B95" s="115" t="s">
        <v>962</v>
      </c>
      <c r="C95" s="115" t="s">
        <v>961</v>
      </c>
      <c r="D95" s="115" t="s">
        <v>963</v>
      </c>
      <c r="E95" s="114">
        <v>165</v>
      </c>
    </row>
    <row r="96" spans="1:5" s="113" customFormat="1" ht="18" customHeight="1" x14ac:dyDescent="0.25">
      <c r="A96" s="114">
        <v>417</v>
      </c>
      <c r="B96" s="115" t="s">
        <v>965</v>
      </c>
      <c r="C96" s="115" t="s">
        <v>964</v>
      </c>
      <c r="D96" s="115" t="s">
        <v>966</v>
      </c>
      <c r="E96" s="114">
        <v>175</v>
      </c>
    </row>
    <row r="97" spans="1:5" s="113" customFormat="1" ht="18" customHeight="1" x14ac:dyDescent="0.25">
      <c r="A97" s="114">
        <v>2977</v>
      </c>
      <c r="B97" s="115" t="s">
        <v>968</v>
      </c>
      <c r="C97" s="115" t="s">
        <v>967</v>
      </c>
      <c r="D97" s="115" t="s">
        <v>969</v>
      </c>
      <c r="E97" s="114">
        <v>159</v>
      </c>
    </row>
    <row r="98" spans="1:5" s="113" customFormat="1" ht="18" customHeight="1" x14ac:dyDescent="0.25">
      <c r="A98" s="114">
        <v>544</v>
      </c>
      <c r="B98" s="115" t="s">
        <v>971</v>
      </c>
      <c r="C98" s="115" t="s">
        <v>970</v>
      </c>
      <c r="D98" s="115" t="s">
        <v>972</v>
      </c>
      <c r="E98" s="114">
        <v>196</v>
      </c>
    </row>
    <row r="99" spans="1:5" s="113" customFormat="1" ht="18" customHeight="1" x14ac:dyDescent="0.25">
      <c r="A99" s="114">
        <v>3061</v>
      </c>
      <c r="B99" s="115" t="s">
        <v>974</v>
      </c>
      <c r="C99" s="115" t="s">
        <v>973</v>
      </c>
      <c r="D99" s="115" t="s">
        <v>975</v>
      </c>
      <c r="E99" s="114">
        <v>206</v>
      </c>
    </row>
    <row r="100" spans="1:5" s="113" customFormat="1" ht="18" customHeight="1" x14ac:dyDescent="0.25">
      <c r="A100" s="114">
        <v>391</v>
      </c>
      <c r="B100" s="115" t="s">
        <v>977</v>
      </c>
      <c r="C100" s="115" t="s">
        <v>976</v>
      </c>
      <c r="D100" s="115" t="s">
        <v>978</v>
      </c>
      <c r="E100" s="114">
        <v>149</v>
      </c>
    </row>
    <row r="101" spans="1:5" s="113" customFormat="1" ht="18" customHeight="1" x14ac:dyDescent="0.25">
      <c r="A101" s="114">
        <v>5095</v>
      </c>
      <c r="B101" s="115" t="s">
        <v>269</v>
      </c>
      <c r="C101" s="115" t="s">
        <v>270</v>
      </c>
      <c r="D101" s="115" t="s">
        <v>271</v>
      </c>
      <c r="E101" s="114">
        <v>965</v>
      </c>
    </row>
    <row r="102" spans="1:5" s="113" customFormat="1" ht="18" customHeight="1" x14ac:dyDescent="0.25">
      <c r="A102" s="114">
        <v>1286</v>
      </c>
      <c r="B102" s="115" t="s">
        <v>272</v>
      </c>
      <c r="C102" s="115" t="s">
        <v>273</v>
      </c>
      <c r="D102" s="115" t="s">
        <v>274</v>
      </c>
      <c r="E102" s="114">
        <v>194</v>
      </c>
    </row>
    <row r="103" spans="1:5" s="113" customFormat="1" ht="18" customHeight="1" x14ac:dyDescent="0.25">
      <c r="A103" s="114">
        <v>505</v>
      </c>
      <c r="B103" s="115" t="s">
        <v>275</v>
      </c>
      <c r="C103" s="115" t="s">
        <v>276</v>
      </c>
      <c r="D103" s="115" t="s">
        <v>277</v>
      </c>
      <c r="E103" s="114">
        <v>211</v>
      </c>
    </row>
    <row r="104" spans="1:5" s="113" customFormat="1" ht="18" customHeight="1" x14ac:dyDescent="0.25">
      <c r="A104" s="114">
        <v>392</v>
      </c>
      <c r="B104" s="115" t="s">
        <v>980</v>
      </c>
      <c r="C104" s="115" t="s">
        <v>979</v>
      </c>
      <c r="D104" s="115" t="s">
        <v>981</v>
      </c>
      <c r="E104" s="114">
        <v>150</v>
      </c>
    </row>
    <row r="105" spans="1:5" s="113" customFormat="1" ht="18" customHeight="1" x14ac:dyDescent="0.25">
      <c r="A105" s="114">
        <v>498</v>
      </c>
      <c r="B105" s="115" t="s">
        <v>983</v>
      </c>
      <c r="C105" s="115" t="s">
        <v>982</v>
      </c>
      <c r="D105" s="115" t="s">
        <v>984</v>
      </c>
      <c r="E105" s="114">
        <v>204</v>
      </c>
    </row>
    <row r="106" spans="1:5" s="113" customFormat="1" ht="18" customHeight="1" x14ac:dyDescent="0.25">
      <c r="A106" s="114">
        <v>393</v>
      </c>
      <c r="B106" s="115" t="s">
        <v>986</v>
      </c>
      <c r="C106" s="115" t="s">
        <v>985</v>
      </c>
      <c r="D106" s="115" t="s">
        <v>987</v>
      </c>
      <c r="E106" s="114">
        <v>151</v>
      </c>
    </row>
    <row r="107" spans="1:5" s="113" customFormat="1" ht="18" customHeight="1" x14ac:dyDescent="0.25">
      <c r="A107" s="114">
        <v>394</v>
      </c>
      <c r="B107" s="115" t="s">
        <v>989</v>
      </c>
      <c r="C107" s="115" t="s">
        <v>988</v>
      </c>
      <c r="D107" s="115" t="s">
        <v>990</v>
      </c>
      <c r="E107" s="114">
        <v>152</v>
      </c>
    </row>
    <row r="108" spans="1:5" s="113" customFormat="1" ht="18" customHeight="1" x14ac:dyDescent="0.25">
      <c r="A108" s="114">
        <v>396</v>
      </c>
      <c r="B108" s="115" t="s">
        <v>992</v>
      </c>
      <c r="C108" s="115" t="s">
        <v>991</v>
      </c>
      <c r="D108" s="115" t="s">
        <v>993</v>
      </c>
      <c r="E108" s="114">
        <v>154</v>
      </c>
    </row>
    <row r="109" spans="1:5" s="113" customFormat="1" ht="18" customHeight="1" x14ac:dyDescent="0.25">
      <c r="A109" s="114">
        <v>397</v>
      </c>
      <c r="B109" s="115" t="s">
        <v>278</v>
      </c>
      <c r="C109" s="115" t="s">
        <v>279</v>
      </c>
      <c r="D109" s="115" t="s">
        <v>280</v>
      </c>
      <c r="E109" s="114">
        <v>155</v>
      </c>
    </row>
    <row r="110" spans="1:5" s="113" customFormat="1" ht="18" customHeight="1" x14ac:dyDescent="0.25">
      <c r="A110" s="114">
        <v>550</v>
      </c>
      <c r="B110" s="115" t="s">
        <v>281</v>
      </c>
      <c r="C110" s="115" t="s">
        <v>282</v>
      </c>
      <c r="D110" s="115" t="s">
        <v>283</v>
      </c>
      <c r="E110" s="114">
        <v>213</v>
      </c>
    </row>
    <row r="111" spans="1:5" s="113" customFormat="1" ht="18" customHeight="1" x14ac:dyDescent="0.25">
      <c r="A111" s="114">
        <v>551</v>
      </c>
      <c r="B111" s="115" t="s">
        <v>284</v>
      </c>
      <c r="C111" s="115" t="s">
        <v>285</v>
      </c>
      <c r="D111" s="115" t="s">
        <v>286</v>
      </c>
      <c r="E111" s="114">
        <v>203</v>
      </c>
    </row>
    <row r="112" spans="1:5" s="113" customFormat="1" ht="18" customHeight="1" x14ac:dyDescent="0.25">
      <c r="A112" s="114">
        <v>400</v>
      </c>
      <c r="B112" s="115" t="s">
        <v>287</v>
      </c>
      <c r="C112" s="115" t="s">
        <v>288</v>
      </c>
      <c r="D112" s="115" t="s">
        <v>289</v>
      </c>
      <c r="E112" s="114">
        <v>158</v>
      </c>
    </row>
    <row r="113" spans="1:5" s="113" customFormat="1" ht="18" customHeight="1" x14ac:dyDescent="0.25">
      <c r="A113" s="114">
        <v>402</v>
      </c>
      <c r="B113" s="115" t="s">
        <v>290</v>
      </c>
      <c r="C113" s="115" t="s">
        <v>291</v>
      </c>
      <c r="D113" s="115" t="s">
        <v>292</v>
      </c>
      <c r="E113" s="114">
        <v>160</v>
      </c>
    </row>
    <row r="114" spans="1:5" s="113" customFormat="1" ht="18" customHeight="1" x14ac:dyDescent="0.25">
      <c r="A114" s="114">
        <v>1290</v>
      </c>
      <c r="B114" s="115" t="s">
        <v>995</v>
      </c>
      <c r="C114" s="115" t="s">
        <v>994</v>
      </c>
      <c r="D114" s="115" t="s">
        <v>996</v>
      </c>
      <c r="E114" s="114">
        <v>202</v>
      </c>
    </row>
    <row r="115" spans="1:5" s="113" customFormat="1" ht="18" customHeight="1" x14ac:dyDescent="0.25">
      <c r="A115" s="114">
        <v>1291</v>
      </c>
      <c r="B115" s="115" t="s">
        <v>998</v>
      </c>
      <c r="C115" s="115" t="s">
        <v>997</v>
      </c>
      <c r="D115" s="115" t="s">
        <v>999</v>
      </c>
      <c r="E115" s="114">
        <v>163</v>
      </c>
    </row>
    <row r="116" spans="1:5" s="113" customFormat="1" ht="18" customHeight="1" x14ac:dyDescent="0.25">
      <c r="A116" s="114">
        <v>403</v>
      </c>
      <c r="B116" s="115" t="s">
        <v>1001</v>
      </c>
      <c r="C116" s="115" t="s">
        <v>1000</v>
      </c>
      <c r="D116" s="115" t="s">
        <v>1002</v>
      </c>
      <c r="E116" s="114">
        <v>161</v>
      </c>
    </row>
    <row r="117" spans="1:5" s="113" customFormat="1" ht="18" customHeight="1" x14ac:dyDescent="0.25">
      <c r="A117" s="114">
        <v>404</v>
      </c>
      <c r="B117" s="115" t="s">
        <v>1004</v>
      </c>
      <c r="C117" s="115" t="s">
        <v>1003</v>
      </c>
      <c r="D117" s="115" t="s">
        <v>1005</v>
      </c>
      <c r="E117" s="114">
        <v>162</v>
      </c>
    </row>
    <row r="118" spans="1:5" s="113" customFormat="1" ht="18" customHeight="1" x14ac:dyDescent="0.25">
      <c r="A118" s="114">
        <v>1293</v>
      </c>
      <c r="B118" s="115" t="s">
        <v>1007</v>
      </c>
      <c r="C118" s="115" t="s">
        <v>1006</v>
      </c>
      <c r="D118" s="115" t="s">
        <v>1008</v>
      </c>
      <c r="E118" s="114">
        <v>187</v>
      </c>
    </row>
    <row r="119" spans="1:5" s="113" customFormat="1" ht="18" customHeight="1" x14ac:dyDescent="0.25">
      <c r="A119" s="114">
        <v>3118</v>
      </c>
      <c r="B119" s="115" t="s">
        <v>293</v>
      </c>
      <c r="C119" s="115" t="s">
        <v>294</v>
      </c>
      <c r="D119" s="115" t="s">
        <v>295</v>
      </c>
      <c r="E119" s="114">
        <v>207</v>
      </c>
    </row>
    <row r="120" spans="1:5" s="113" customFormat="1" ht="18" customHeight="1" x14ac:dyDescent="0.25">
      <c r="A120" s="114">
        <v>2984</v>
      </c>
      <c r="B120" s="115" t="s">
        <v>1010</v>
      </c>
      <c r="C120" s="115" t="s">
        <v>1009</v>
      </c>
      <c r="D120" s="115" t="s">
        <v>1011</v>
      </c>
      <c r="E120" s="114">
        <v>205</v>
      </c>
    </row>
    <row r="121" spans="1:5" s="113" customFormat="1" ht="18" customHeight="1" x14ac:dyDescent="0.25">
      <c r="A121" s="114">
        <v>1296</v>
      </c>
      <c r="B121" s="115" t="s">
        <v>296</v>
      </c>
      <c r="C121" s="115" t="s">
        <v>297</v>
      </c>
      <c r="D121" s="115" t="s">
        <v>298</v>
      </c>
      <c r="E121" s="114">
        <v>190</v>
      </c>
    </row>
    <row r="122" spans="1:5" s="113" customFormat="1" ht="18" customHeight="1" x14ac:dyDescent="0.25">
      <c r="A122" s="114">
        <v>3063</v>
      </c>
      <c r="B122" s="115" t="s">
        <v>1013</v>
      </c>
      <c r="C122" s="115" t="s">
        <v>1012</v>
      </c>
      <c r="D122" s="115" t="s">
        <v>1014</v>
      </c>
      <c r="E122" s="114">
        <v>208</v>
      </c>
    </row>
    <row r="123" spans="1:5" s="113" customFormat="1" ht="18" customHeight="1" x14ac:dyDescent="0.25">
      <c r="A123" s="114">
        <v>504</v>
      </c>
      <c r="B123" s="115" t="s">
        <v>1016</v>
      </c>
      <c r="C123" s="115" t="s">
        <v>1015</v>
      </c>
      <c r="D123" s="115" t="s">
        <v>1017</v>
      </c>
      <c r="E123" s="114">
        <v>210</v>
      </c>
    </row>
    <row r="124" spans="1:5" s="113" customFormat="1" ht="18" customHeight="1" x14ac:dyDescent="0.25">
      <c r="A124" s="114">
        <v>408</v>
      </c>
      <c r="B124" s="115" t="s">
        <v>1019</v>
      </c>
      <c r="C124" s="115" t="s">
        <v>1018</v>
      </c>
      <c r="D124" s="115" t="s">
        <v>1020</v>
      </c>
      <c r="E124" s="114">
        <v>166</v>
      </c>
    </row>
    <row r="125" spans="1:5" s="113" customFormat="1" ht="18" customHeight="1" x14ac:dyDescent="0.25">
      <c r="A125" s="114">
        <v>443</v>
      </c>
      <c r="B125" s="115" t="s">
        <v>299</v>
      </c>
      <c r="C125" s="115" t="s">
        <v>300</v>
      </c>
      <c r="D125" s="115" t="s">
        <v>301</v>
      </c>
      <c r="E125" s="114">
        <v>232</v>
      </c>
    </row>
    <row r="126" spans="1:5" s="113" customFormat="1" ht="18" customHeight="1" x14ac:dyDescent="0.25">
      <c r="A126" s="114">
        <v>556</v>
      </c>
      <c r="B126" s="115" t="s">
        <v>1022</v>
      </c>
      <c r="C126" s="115" t="s">
        <v>1021</v>
      </c>
      <c r="D126" s="115" t="s">
        <v>1023</v>
      </c>
      <c r="E126" s="114">
        <v>460</v>
      </c>
    </row>
    <row r="127" spans="1:5" s="113" customFormat="1" ht="18" customHeight="1" x14ac:dyDescent="0.25">
      <c r="A127" s="114">
        <v>412</v>
      </c>
      <c r="B127" s="115" t="s">
        <v>1025</v>
      </c>
      <c r="C127" s="115" t="s">
        <v>1024</v>
      </c>
      <c r="D127" s="115" t="s">
        <v>1026</v>
      </c>
      <c r="E127" s="114">
        <v>170</v>
      </c>
    </row>
    <row r="128" spans="1:5" s="113" customFormat="1" ht="18" customHeight="1" x14ac:dyDescent="0.25">
      <c r="A128" s="114">
        <v>557</v>
      </c>
      <c r="B128" s="115" t="s">
        <v>302</v>
      </c>
      <c r="C128" s="115" t="s">
        <v>303</v>
      </c>
      <c r="D128" s="115" t="s">
        <v>304</v>
      </c>
      <c r="E128" s="114">
        <v>895</v>
      </c>
    </row>
    <row r="129" spans="1:5" s="113" customFormat="1" ht="18" customHeight="1" x14ac:dyDescent="0.25">
      <c r="A129" s="114">
        <v>414</v>
      </c>
      <c r="B129" s="115" t="s">
        <v>305</v>
      </c>
      <c r="C129" s="115" t="s">
        <v>306</v>
      </c>
      <c r="D129" s="115" t="s">
        <v>307</v>
      </c>
      <c r="E129" s="114">
        <v>172</v>
      </c>
    </row>
    <row r="130" spans="1:5" s="113" customFormat="1" ht="18" customHeight="1" x14ac:dyDescent="0.25">
      <c r="A130" s="114">
        <v>415</v>
      </c>
      <c r="B130" s="115" t="s">
        <v>1028</v>
      </c>
      <c r="C130" s="115" t="s">
        <v>1027</v>
      </c>
      <c r="D130" s="115" t="s">
        <v>1029</v>
      </c>
      <c r="E130" s="114">
        <v>173</v>
      </c>
    </row>
    <row r="131" spans="1:5" s="113" customFormat="1" ht="18" customHeight="1" x14ac:dyDescent="0.25">
      <c r="A131" s="114">
        <v>416</v>
      </c>
      <c r="B131" s="115" t="s">
        <v>308</v>
      </c>
      <c r="C131" s="115" t="s">
        <v>309</v>
      </c>
      <c r="D131" s="115" t="s">
        <v>310</v>
      </c>
      <c r="E131" s="114">
        <v>174</v>
      </c>
    </row>
    <row r="132" spans="1:5" s="113" customFormat="1" ht="18" customHeight="1" x14ac:dyDescent="0.25">
      <c r="A132" s="114">
        <v>3065</v>
      </c>
      <c r="B132" s="115" t="s">
        <v>1031</v>
      </c>
      <c r="C132" s="115" t="s">
        <v>1030</v>
      </c>
      <c r="D132" s="115" t="s">
        <v>1032</v>
      </c>
      <c r="E132" s="114">
        <v>209</v>
      </c>
    </row>
    <row r="133" spans="1:5" s="113" customFormat="1" ht="18" customHeight="1" x14ac:dyDescent="0.25">
      <c r="A133" s="114">
        <v>418</v>
      </c>
      <c r="B133" s="115" t="s">
        <v>311</v>
      </c>
      <c r="C133" s="115" t="s">
        <v>312</v>
      </c>
      <c r="D133" s="115" t="s">
        <v>313</v>
      </c>
      <c r="E133" s="114">
        <v>176</v>
      </c>
    </row>
    <row r="134" spans="1:5" s="113" customFormat="1" ht="18" customHeight="1" x14ac:dyDescent="0.25">
      <c r="A134" s="114">
        <v>420</v>
      </c>
      <c r="B134" s="115" t="s">
        <v>314</v>
      </c>
      <c r="C134" s="115" t="s">
        <v>315</v>
      </c>
      <c r="D134" s="115" t="s">
        <v>316</v>
      </c>
      <c r="E134" s="114">
        <v>178</v>
      </c>
    </row>
    <row r="135" spans="1:5" s="113" customFormat="1" ht="18" customHeight="1" x14ac:dyDescent="0.25">
      <c r="A135" s="114">
        <v>1299</v>
      </c>
      <c r="B135" s="115" t="s">
        <v>317</v>
      </c>
      <c r="C135" s="115" t="s">
        <v>318</v>
      </c>
      <c r="D135" s="115" t="s">
        <v>319</v>
      </c>
      <c r="E135" s="114">
        <v>192</v>
      </c>
    </row>
    <row r="136" spans="1:5" s="113" customFormat="1" ht="18" customHeight="1" x14ac:dyDescent="0.25">
      <c r="A136" s="114">
        <v>421</v>
      </c>
      <c r="B136" s="115" t="s">
        <v>320</v>
      </c>
      <c r="C136" s="115" t="s">
        <v>321</v>
      </c>
      <c r="D136" s="115" t="s">
        <v>322</v>
      </c>
      <c r="E136" s="114">
        <v>179</v>
      </c>
    </row>
    <row r="137" spans="1:5" s="113" customFormat="1" ht="18" customHeight="1" x14ac:dyDescent="0.25">
      <c r="A137" s="114">
        <v>1300</v>
      </c>
      <c r="B137" s="115" t="s">
        <v>323</v>
      </c>
      <c r="C137" s="115" t="s">
        <v>324</v>
      </c>
      <c r="D137" s="115" t="s">
        <v>325</v>
      </c>
      <c r="E137" s="114">
        <v>195</v>
      </c>
    </row>
    <row r="138" spans="1:5" s="113" customFormat="1" ht="18" customHeight="1" x14ac:dyDescent="0.25">
      <c r="A138" s="114">
        <v>558</v>
      </c>
      <c r="B138" s="115" t="s">
        <v>326</v>
      </c>
      <c r="C138" s="115" t="s">
        <v>327</v>
      </c>
      <c r="D138" s="115" t="s">
        <v>328</v>
      </c>
      <c r="E138" s="114">
        <v>198</v>
      </c>
    </row>
    <row r="139" spans="1:5" s="113" customFormat="1" ht="18" customHeight="1" x14ac:dyDescent="0.25">
      <c r="A139" s="114">
        <v>559</v>
      </c>
      <c r="B139" s="115" t="s">
        <v>1034</v>
      </c>
      <c r="C139" s="115" t="s">
        <v>1033</v>
      </c>
      <c r="D139" s="115" t="s">
        <v>1035</v>
      </c>
      <c r="E139" s="114">
        <v>199</v>
      </c>
    </row>
    <row r="140" spans="1:5" s="113" customFormat="1" ht="18" customHeight="1" x14ac:dyDescent="0.25">
      <c r="A140" s="114">
        <v>423</v>
      </c>
      <c r="B140" s="115" t="s">
        <v>329</v>
      </c>
      <c r="C140" s="115" t="s">
        <v>330</v>
      </c>
      <c r="D140" s="115" t="s">
        <v>331</v>
      </c>
      <c r="E140" s="114">
        <v>181</v>
      </c>
    </row>
    <row r="141" spans="1:5" s="113" customFormat="1" ht="18" customHeight="1" x14ac:dyDescent="0.25">
      <c r="A141" s="114">
        <v>424</v>
      </c>
      <c r="B141" s="115" t="s">
        <v>1037</v>
      </c>
      <c r="C141" s="115" t="s">
        <v>1036</v>
      </c>
      <c r="D141" s="115" t="s">
        <v>1038</v>
      </c>
      <c r="E141" s="114">
        <v>182</v>
      </c>
    </row>
    <row r="142" spans="1:5" s="113" customFormat="1" ht="18" customHeight="1" x14ac:dyDescent="0.25">
      <c r="A142" s="114">
        <v>1302</v>
      </c>
      <c r="B142" s="115" t="s">
        <v>332</v>
      </c>
      <c r="C142" s="115" t="s">
        <v>333</v>
      </c>
      <c r="D142" s="115" t="s">
        <v>334</v>
      </c>
      <c r="E142" s="114">
        <v>193</v>
      </c>
    </row>
    <row r="143" spans="1:5" s="113" customFormat="1" ht="18" customHeight="1" x14ac:dyDescent="0.25">
      <c r="A143" s="114">
        <v>425</v>
      </c>
      <c r="B143" s="115" t="s">
        <v>1040</v>
      </c>
      <c r="C143" s="115" t="s">
        <v>1039</v>
      </c>
      <c r="D143" s="115" t="s">
        <v>1041</v>
      </c>
      <c r="E143" s="114">
        <v>183</v>
      </c>
    </row>
    <row r="144" spans="1:5" s="113" customFormat="1" ht="18" customHeight="1" x14ac:dyDescent="0.25">
      <c r="A144" s="114">
        <v>4599</v>
      </c>
      <c r="B144" s="115" t="s">
        <v>1042</v>
      </c>
      <c r="C144" s="115" t="s">
        <v>1311</v>
      </c>
      <c r="D144" s="115" t="s">
        <v>1043</v>
      </c>
      <c r="E144" s="114">
        <v>875</v>
      </c>
    </row>
    <row r="145" spans="1:5" s="113" customFormat="1" ht="18" customHeight="1" x14ac:dyDescent="0.25">
      <c r="A145" s="114">
        <v>426</v>
      </c>
      <c r="B145" s="115" t="s">
        <v>335</v>
      </c>
      <c r="C145" s="115" t="s">
        <v>336</v>
      </c>
      <c r="D145" s="115" t="s">
        <v>337</v>
      </c>
      <c r="E145" s="114">
        <v>184</v>
      </c>
    </row>
    <row r="146" spans="1:5" s="113" customFormat="1" ht="18" customHeight="1" x14ac:dyDescent="0.25">
      <c r="A146" s="114">
        <v>120</v>
      </c>
      <c r="B146" s="115" t="s">
        <v>1045</v>
      </c>
      <c r="C146" s="115" t="s">
        <v>1044</v>
      </c>
      <c r="D146" s="115" t="s">
        <v>1046</v>
      </c>
      <c r="E146" s="114">
        <v>142</v>
      </c>
    </row>
    <row r="147" spans="1:5" s="113" customFormat="1" ht="18" customHeight="1" x14ac:dyDescent="0.25">
      <c r="A147" s="114">
        <v>386</v>
      </c>
      <c r="B147" s="115" t="s">
        <v>338</v>
      </c>
      <c r="C147" s="115" t="s">
        <v>339</v>
      </c>
      <c r="D147" s="115" t="s">
        <v>340</v>
      </c>
      <c r="E147" s="114">
        <v>144</v>
      </c>
    </row>
    <row r="148" spans="1:5" s="113" customFormat="1" ht="18" customHeight="1" x14ac:dyDescent="0.25">
      <c r="A148" s="114">
        <v>4600</v>
      </c>
      <c r="B148" s="115" t="s">
        <v>1048</v>
      </c>
      <c r="C148" s="115" t="s">
        <v>1047</v>
      </c>
      <c r="D148" s="115" t="s">
        <v>1049</v>
      </c>
      <c r="E148" s="114">
        <v>876</v>
      </c>
    </row>
    <row r="149" spans="1:5" s="113" customFormat="1" ht="18" customHeight="1" x14ac:dyDescent="0.25">
      <c r="A149" s="114">
        <v>387</v>
      </c>
      <c r="B149" s="115" t="s">
        <v>341</v>
      </c>
      <c r="C149" s="115" t="s">
        <v>342</v>
      </c>
      <c r="D149" s="115" t="s">
        <v>343</v>
      </c>
      <c r="E149" s="114">
        <v>145</v>
      </c>
    </row>
    <row r="150" spans="1:5" s="113" customFormat="1" ht="18" customHeight="1" x14ac:dyDescent="0.25">
      <c r="A150" s="114">
        <v>562</v>
      </c>
      <c r="B150" s="115" t="s">
        <v>344</v>
      </c>
      <c r="C150" s="115" t="s">
        <v>345</v>
      </c>
      <c r="D150" s="115" t="s">
        <v>346</v>
      </c>
      <c r="E150" s="114">
        <v>200</v>
      </c>
    </row>
    <row r="151" spans="1:5" s="113" customFormat="1" ht="18" customHeight="1" x14ac:dyDescent="0.25">
      <c r="A151" s="114">
        <v>563</v>
      </c>
      <c r="B151" s="115" t="s">
        <v>347</v>
      </c>
      <c r="C151" s="115" t="s">
        <v>348</v>
      </c>
      <c r="D151" s="115" t="s">
        <v>349</v>
      </c>
      <c r="E151" s="114">
        <v>197</v>
      </c>
    </row>
    <row r="152" spans="1:5" s="113" customFormat="1" ht="18" customHeight="1" x14ac:dyDescent="0.25">
      <c r="A152" s="114">
        <v>1282</v>
      </c>
      <c r="B152" s="115" t="s">
        <v>1051</v>
      </c>
      <c r="C152" s="115" t="s">
        <v>1050</v>
      </c>
      <c r="D152" s="115" t="s">
        <v>1052</v>
      </c>
      <c r="E152" s="114">
        <v>214</v>
      </c>
    </row>
    <row r="153" spans="1:5" s="113" customFormat="1" ht="18" customHeight="1" x14ac:dyDescent="0.25">
      <c r="A153" s="114">
        <v>1284</v>
      </c>
      <c r="B153" s="115" t="s">
        <v>1054</v>
      </c>
      <c r="C153" s="115" t="s">
        <v>1053</v>
      </c>
      <c r="D153" s="115" t="s">
        <v>1055</v>
      </c>
      <c r="E153" s="114">
        <v>189</v>
      </c>
    </row>
    <row r="154" spans="1:5" s="113" customFormat="1" ht="18" customHeight="1" x14ac:dyDescent="0.25">
      <c r="A154" s="114">
        <v>1283</v>
      </c>
      <c r="B154" s="115" t="s">
        <v>350</v>
      </c>
      <c r="C154" s="115" t="s">
        <v>351</v>
      </c>
      <c r="D154" s="115" t="s">
        <v>352</v>
      </c>
      <c r="E154" s="114">
        <v>191</v>
      </c>
    </row>
    <row r="155" spans="1:5" s="113" customFormat="1" ht="18" customHeight="1" x14ac:dyDescent="0.25">
      <c r="A155" s="114">
        <v>564</v>
      </c>
      <c r="B155" s="115" t="s">
        <v>353</v>
      </c>
      <c r="C155" s="115" t="s">
        <v>354</v>
      </c>
      <c r="D155" s="115" t="s">
        <v>355</v>
      </c>
      <c r="E155" s="114">
        <v>704</v>
      </c>
    </row>
    <row r="156" spans="1:5" s="113" customFormat="1" ht="18" customHeight="1" x14ac:dyDescent="0.25">
      <c r="A156" s="114">
        <v>4800</v>
      </c>
      <c r="B156" s="115" t="s">
        <v>1057</v>
      </c>
      <c r="C156" s="115" t="s">
        <v>1056</v>
      </c>
      <c r="D156" s="115" t="s">
        <v>1058</v>
      </c>
      <c r="E156" s="114">
        <v>931</v>
      </c>
    </row>
    <row r="157" spans="1:5" s="113" customFormat="1" ht="18" customHeight="1" x14ac:dyDescent="0.25">
      <c r="A157" s="114">
        <v>5111</v>
      </c>
      <c r="B157" s="115" t="s">
        <v>356</v>
      </c>
      <c r="C157" s="115" t="s">
        <v>357</v>
      </c>
      <c r="D157" s="115" t="s">
        <v>358</v>
      </c>
      <c r="E157" s="114">
        <v>239</v>
      </c>
    </row>
    <row r="158" spans="1:5" s="113" customFormat="1" ht="18" customHeight="1" x14ac:dyDescent="0.25">
      <c r="A158" s="114">
        <v>4782</v>
      </c>
      <c r="B158" s="115" t="s">
        <v>1060</v>
      </c>
      <c r="C158" s="115" t="s">
        <v>1059</v>
      </c>
      <c r="D158" s="115" t="s">
        <v>1061</v>
      </c>
      <c r="E158" s="114">
        <v>911</v>
      </c>
    </row>
    <row r="159" spans="1:5" s="113" customFormat="1" ht="18" customHeight="1" x14ac:dyDescent="0.25">
      <c r="A159" s="114">
        <v>5130</v>
      </c>
      <c r="B159" s="115" t="s">
        <v>1063</v>
      </c>
      <c r="C159" s="115" t="s">
        <v>1062</v>
      </c>
      <c r="D159" s="115" t="s">
        <v>1064</v>
      </c>
      <c r="E159" s="114">
        <v>146</v>
      </c>
    </row>
    <row r="160" spans="1:5" s="113" customFormat="1" ht="18" customHeight="1" x14ac:dyDescent="0.25">
      <c r="A160" s="114">
        <v>445</v>
      </c>
      <c r="B160" s="115" t="s">
        <v>359</v>
      </c>
      <c r="C160" s="115" t="s">
        <v>360</v>
      </c>
      <c r="D160" s="115" t="s">
        <v>361</v>
      </c>
      <c r="E160" s="114">
        <v>234</v>
      </c>
    </row>
    <row r="161" spans="1:5" s="113" customFormat="1" ht="18" customHeight="1" x14ac:dyDescent="0.25">
      <c r="A161" s="114">
        <v>2987</v>
      </c>
      <c r="B161" s="115" t="s">
        <v>362</v>
      </c>
      <c r="C161" s="115" t="s">
        <v>363</v>
      </c>
      <c r="D161" s="115" t="s">
        <v>364</v>
      </c>
      <c r="E161" s="114">
        <v>215</v>
      </c>
    </row>
    <row r="162" spans="1:5" s="113" customFormat="1" ht="18" customHeight="1" x14ac:dyDescent="0.25">
      <c r="A162" s="114">
        <v>430</v>
      </c>
      <c r="B162" s="115" t="s">
        <v>365</v>
      </c>
      <c r="C162" s="115" t="s">
        <v>366</v>
      </c>
      <c r="D162" s="115" t="s">
        <v>367</v>
      </c>
      <c r="E162" s="114">
        <v>219</v>
      </c>
    </row>
    <row r="163" spans="1:5" s="113" customFormat="1" ht="18" customHeight="1" x14ac:dyDescent="0.25">
      <c r="A163" s="114">
        <v>431</v>
      </c>
      <c r="B163" s="115" t="s">
        <v>1066</v>
      </c>
      <c r="C163" s="115" t="s">
        <v>1065</v>
      </c>
      <c r="D163" s="115" t="s">
        <v>1067</v>
      </c>
      <c r="E163" s="114">
        <v>220</v>
      </c>
    </row>
    <row r="164" spans="1:5" s="113" customFormat="1" ht="18" customHeight="1" x14ac:dyDescent="0.25">
      <c r="A164" s="114">
        <v>3046</v>
      </c>
      <c r="B164" s="115" t="s">
        <v>368</v>
      </c>
      <c r="C164" s="115" t="s">
        <v>369</v>
      </c>
      <c r="D164" s="115" t="s">
        <v>370</v>
      </c>
      <c r="E164" s="114">
        <v>240</v>
      </c>
    </row>
    <row r="165" spans="1:5" s="113" customFormat="1" ht="18" customHeight="1" x14ac:dyDescent="0.25">
      <c r="A165" s="114">
        <v>4601</v>
      </c>
      <c r="B165" s="115" t="s">
        <v>1069</v>
      </c>
      <c r="C165" s="115" t="s">
        <v>1068</v>
      </c>
      <c r="D165" s="115" t="s">
        <v>1070</v>
      </c>
      <c r="E165" s="114">
        <v>877</v>
      </c>
    </row>
    <row r="166" spans="1:5" s="113" customFormat="1" ht="18" customHeight="1" x14ac:dyDescent="0.25">
      <c r="A166" s="114">
        <v>3121</v>
      </c>
      <c r="B166" s="115" t="s">
        <v>371</v>
      </c>
      <c r="C166" s="115" t="s">
        <v>372</v>
      </c>
      <c r="D166" s="115" t="s">
        <v>373</v>
      </c>
      <c r="E166" s="114">
        <v>242</v>
      </c>
    </row>
    <row r="167" spans="1:5" s="113" customFormat="1" ht="18" customHeight="1" x14ac:dyDescent="0.25">
      <c r="A167" s="114">
        <v>435</v>
      </c>
      <c r="B167" s="115" t="s">
        <v>374</v>
      </c>
      <c r="C167" s="115" t="s">
        <v>375</v>
      </c>
      <c r="D167" s="115" t="s">
        <v>376</v>
      </c>
      <c r="E167" s="114">
        <v>224</v>
      </c>
    </row>
    <row r="168" spans="1:5" s="113" customFormat="1" ht="18" customHeight="1" x14ac:dyDescent="0.25">
      <c r="A168" s="114">
        <v>436</v>
      </c>
      <c r="B168" s="115" t="s">
        <v>1072</v>
      </c>
      <c r="C168" s="115" t="s">
        <v>1071</v>
      </c>
      <c r="D168" s="115" t="s">
        <v>1073</v>
      </c>
      <c r="E168" s="114">
        <v>225</v>
      </c>
    </row>
    <row r="169" spans="1:5" s="113" customFormat="1" ht="18" customHeight="1" x14ac:dyDescent="0.25">
      <c r="A169" s="114">
        <v>456</v>
      </c>
      <c r="B169" s="115" t="s">
        <v>1075</v>
      </c>
      <c r="C169" s="115" t="s">
        <v>1074</v>
      </c>
      <c r="D169" s="115" t="s">
        <v>1076</v>
      </c>
      <c r="E169" s="114">
        <v>243</v>
      </c>
    </row>
    <row r="170" spans="1:5" s="113" customFormat="1" ht="18" customHeight="1" x14ac:dyDescent="0.25">
      <c r="A170" s="114">
        <v>438</v>
      </c>
      <c r="B170" s="115" t="s">
        <v>1078</v>
      </c>
      <c r="C170" s="115" t="s">
        <v>1077</v>
      </c>
      <c r="D170" s="115" t="s">
        <v>1079</v>
      </c>
      <c r="E170" s="114">
        <v>227</v>
      </c>
    </row>
    <row r="171" spans="1:5" s="113" customFormat="1" ht="18" customHeight="1" x14ac:dyDescent="0.25">
      <c r="A171" s="114">
        <v>442</v>
      </c>
      <c r="B171" s="115" t="s">
        <v>1081</v>
      </c>
      <c r="C171" s="115" t="s">
        <v>1080</v>
      </c>
      <c r="D171" s="115" t="s">
        <v>1082</v>
      </c>
      <c r="E171" s="114">
        <v>231</v>
      </c>
    </row>
    <row r="172" spans="1:5" s="113" customFormat="1" ht="18" customHeight="1" x14ac:dyDescent="0.25">
      <c r="A172" s="114">
        <v>2945</v>
      </c>
      <c r="B172" s="115" t="s">
        <v>1084</v>
      </c>
      <c r="C172" s="115" t="s">
        <v>1083</v>
      </c>
      <c r="D172" s="115" t="s">
        <v>1085</v>
      </c>
      <c r="E172" s="114">
        <v>241</v>
      </c>
    </row>
    <row r="173" spans="1:5" s="113" customFormat="1" ht="18" customHeight="1" x14ac:dyDescent="0.25">
      <c r="A173" s="114">
        <v>446</v>
      </c>
      <c r="B173" s="115" t="s">
        <v>377</v>
      </c>
      <c r="C173" s="115" t="s">
        <v>378</v>
      </c>
      <c r="D173" s="115" t="s">
        <v>379</v>
      </c>
      <c r="E173" s="114">
        <v>712</v>
      </c>
    </row>
    <row r="174" spans="1:5" s="113" customFormat="1" ht="18" customHeight="1" x14ac:dyDescent="0.25">
      <c r="A174" s="114">
        <v>448</v>
      </c>
      <c r="B174" s="115" t="s">
        <v>1087</v>
      </c>
      <c r="C174" s="115" t="s">
        <v>1086</v>
      </c>
      <c r="D174" s="115" t="s">
        <v>1088</v>
      </c>
      <c r="E174" s="114">
        <v>237</v>
      </c>
    </row>
    <row r="175" spans="1:5" s="113" customFormat="1" ht="18" customHeight="1" x14ac:dyDescent="0.25">
      <c r="A175" s="114">
        <v>104</v>
      </c>
      <c r="B175" s="115" t="s">
        <v>380</v>
      </c>
      <c r="C175" s="115" t="s">
        <v>381</v>
      </c>
      <c r="D175" s="115" t="s">
        <v>382</v>
      </c>
      <c r="E175" s="114">
        <v>319</v>
      </c>
    </row>
    <row r="176" spans="1:5" s="113" customFormat="1" ht="18" customHeight="1" x14ac:dyDescent="0.25">
      <c r="A176" s="114">
        <v>467</v>
      </c>
      <c r="B176" s="115" t="s">
        <v>383</v>
      </c>
      <c r="C176" s="115" t="s">
        <v>384</v>
      </c>
      <c r="D176" s="115" t="s">
        <v>385</v>
      </c>
      <c r="E176" s="114">
        <v>255</v>
      </c>
    </row>
    <row r="177" spans="1:5" s="113" customFormat="1" ht="18" customHeight="1" x14ac:dyDescent="0.25">
      <c r="A177" s="114">
        <v>470</v>
      </c>
      <c r="B177" s="115" t="s">
        <v>386</v>
      </c>
      <c r="C177" s="115" t="s">
        <v>387</v>
      </c>
      <c r="D177" s="115" t="s">
        <v>388</v>
      </c>
      <c r="E177" s="114">
        <v>266</v>
      </c>
    </row>
    <row r="178" spans="1:5" s="113" customFormat="1" ht="18" customHeight="1" x14ac:dyDescent="0.25">
      <c r="A178" s="114">
        <v>2990</v>
      </c>
      <c r="B178" s="115" t="s">
        <v>1090</v>
      </c>
      <c r="C178" s="115" t="s">
        <v>1089</v>
      </c>
      <c r="D178" s="115" t="s">
        <v>1091</v>
      </c>
      <c r="E178" s="114">
        <v>270</v>
      </c>
    </row>
    <row r="179" spans="1:5" s="113" customFormat="1" ht="18" customHeight="1" x14ac:dyDescent="0.25">
      <c r="A179" s="114">
        <v>475</v>
      </c>
      <c r="B179" s="115" t="s">
        <v>389</v>
      </c>
      <c r="C179" s="115" t="s">
        <v>390</v>
      </c>
      <c r="D179" s="115" t="s">
        <v>391</v>
      </c>
      <c r="E179" s="114">
        <v>272</v>
      </c>
    </row>
    <row r="180" spans="1:5" s="113" customFormat="1" ht="18" customHeight="1" x14ac:dyDescent="0.25">
      <c r="A180" s="114">
        <v>477</v>
      </c>
      <c r="B180" s="115" t="s">
        <v>392</v>
      </c>
      <c r="C180" s="115" t="s">
        <v>393</v>
      </c>
      <c r="D180" s="115" t="s">
        <v>394</v>
      </c>
      <c r="E180" s="114">
        <v>274</v>
      </c>
    </row>
    <row r="181" spans="1:5" s="113" customFormat="1" ht="18" customHeight="1" x14ac:dyDescent="0.25">
      <c r="A181" s="114">
        <v>4801</v>
      </c>
      <c r="B181" s="115" t="s">
        <v>395</v>
      </c>
      <c r="C181" s="115" t="s">
        <v>396</v>
      </c>
      <c r="D181" s="115" t="s">
        <v>397</v>
      </c>
      <c r="E181" s="114">
        <v>275</v>
      </c>
    </row>
    <row r="182" spans="1:5" s="113" customFormat="1" ht="18" customHeight="1" x14ac:dyDescent="0.25">
      <c r="A182" s="114">
        <v>458</v>
      </c>
      <c r="B182" s="115" t="s">
        <v>1093</v>
      </c>
      <c r="C182" s="115" t="s">
        <v>1092</v>
      </c>
      <c r="D182" s="115" t="s">
        <v>1094</v>
      </c>
      <c r="E182" s="114">
        <v>245</v>
      </c>
    </row>
    <row r="183" spans="1:5" s="113" customFormat="1" ht="18" customHeight="1" x14ac:dyDescent="0.25">
      <c r="A183" s="114">
        <v>459</v>
      </c>
      <c r="B183" s="115" t="s">
        <v>1096</v>
      </c>
      <c r="C183" s="115" t="s">
        <v>1095</v>
      </c>
      <c r="D183" s="115" t="s">
        <v>1097</v>
      </c>
      <c r="E183" s="114">
        <v>246</v>
      </c>
    </row>
    <row r="184" spans="1:5" s="113" customFormat="1" ht="18" customHeight="1" x14ac:dyDescent="0.25">
      <c r="A184" s="114">
        <v>460</v>
      </c>
      <c r="B184" s="115" t="s">
        <v>398</v>
      </c>
      <c r="C184" s="115" t="s">
        <v>399</v>
      </c>
      <c r="D184" s="115" t="s">
        <v>400</v>
      </c>
      <c r="E184" s="114">
        <v>247</v>
      </c>
    </row>
    <row r="185" spans="1:5" s="113" customFormat="1" ht="18" customHeight="1" x14ac:dyDescent="0.25">
      <c r="A185" s="114">
        <v>125</v>
      </c>
      <c r="B185" s="115" t="s">
        <v>401</v>
      </c>
      <c r="C185" s="115" t="s">
        <v>402</v>
      </c>
      <c r="D185" s="115" t="s">
        <v>403</v>
      </c>
      <c r="E185" s="114">
        <v>248</v>
      </c>
    </row>
    <row r="186" spans="1:5" s="113" customFormat="1" ht="18" customHeight="1" x14ac:dyDescent="0.25">
      <c r="A186" s="114">
        <v>462</v>
      </c>
      <c r="B186" s="115" t="s">
        <v>1099</v>
      </c>
      <c r="C186" s="115" t="s">
        <v>1098</v>
      </c>
      <c r="D186" s="115" t="s">
        <v>1100</v>
      </c>
      <c r="E186" s="114">
        <v>250</v>
      </c>
    </row>
    <row r="187" spans="1:5" s="113" customFormat="1" ht="18" customHeight="1" x14ac:dyDescent="0.25">
      <c r="A187" s="114">
        <v>463</v>
      </c>
      <c r="B187" s="115" t="s">
        <v>404</v>
      </c>
      <c r="C187" s="115" t="s">
        <v>405</v>
      </c>
      <c r="D187" s="115" t="s">
        <v>406</v>
      </c>
      <c r="E187" s="114">
        <v>251</v>
      </c>
    </row>
    <row r="188" spans="1:5" s="113" customFormat="1" ht="18" customHeight="1" x14ac:dyDescent="0.25">
      <c r="A188" s="114">
        <v>464</v>
      </c>
      <c r="B188" s="115" t="s">
        <v>407</v>
      </c>
      <c r="C188" s="115" t="s">
        <v>408</v>
      </c>
      <c r="D188" s="115" t="s">
        <v>409</v>
      </c>
      <c r="E188" s="114">
        <v>252</v>
      </c>
    </row>
    <row r="189" spans="1:5" s="113" customFormat="1" ht="18" customHeight="1" x14ac:dyDescent="0.25">
      <c r="A189" s="114">
        <v>465</v>
      </c>
      <c r="B189" s="115" t="s">
        <v>410</v>
      </c>
      <c r="C189" s="115" t="s">
        <v>411</v>
      </c>
      <c r="D189" s="115" t="s">
        <v>412</v>
      </c>
      <c r="E189" s="114">
        <v>253</v>
      </c>
    </row>
    <row r="190" spans="1:5" s="113" customFormat="1" ht="18" customHeight="1" x14ac:dyDescent="0.25">
      <c r="A190" s="114">
        <v>466</v>
      </c>
      <c r="B190" s="115" t="s">
        <v>413</v>
      </c>
      <c r="C190" s="115" t="s">
        <v>414</v>
      </c>
      <c r="D190" s="115" t="s">
        <v>415</v>
      </c>
      <c r="E190" s="114">
        <v>254</v>
      </c>
    </row>
    <row r="191" spans="1:5" s="113" customFormat="1" ht="18" customHeight="1" x14ac:dyDescent="0.25">
      <c r="A191" s="114">
        <v>3013</v>
      </c>
      <c r="B191" s="115" t="s">
        <v>416</v>
      </c>
      <c r="C191" s="115" t="s">
        <v>417</v>
      </c>
      <c r="D191" s="115" t="s">
        <v>418</v>
      </c>
      <c r="E191" s="114">
        <v>808</v>
      </c>
    </row>
    <row r="192" spans="1:5" s="113" customFormat="1" ht="18" customHeight="1" x14ac:dyDescent="0.25">
      <c r="A192" s="114">
        <v>117</v>
      </c>
      <c r="B192" s="115" t="s">
        <v>419</v>
      </c>
      <c r="C192" s="115" t="s">
        <v>420</v>
      </c>
      <c r="D192" s="115" t="s">
        <v>421</v>
      </c>
      <c r="E192" s="114">
        <v>258</v>
      </c>
    </row>
    <row r="193" spans="1:5" s="113" customFormat="1" ht="18" customHeight="1" x14ac:dyDescent="0.25">
      <c r="A193" s="114">
        <v>468</v>
      </c>
      <c r="B193" s="115" t="s">
        <v>422</v>
      </c>
      <c r="C193" s="115" t="s">
        <v>423</v>
      </c>
      <c r="D193" s="115" t="s">
        <v>424</v>
      </c>
      <c r="E193" s="114">
        <v>264</v>
      </c>
    </row>
    <row r="194" spans="1:5" s="113" customFormat="1" ht="18" customHeight="1" x14ac:dyDescent="0.25">
      <c r="A194" s="114">
        <v>469</v>
      </c>
      <c r="B194" s="115" t="s">
        <v>425</v>
      </c>
      <c r="C194" s="115" t="s">
        <v>426</v>
      </c>
      <c r="D194" s="115" t="s">
        <v>427</v>
      </c>
      <c r="E194" s="114">
        <v>265</v>
      </c>
    </row>
    <row r="195" spans="1:5" s="113" customFormat="1" ht="18" customHeight="1" x14ac:dyDescent="0.25">
      <c r="A195" s="114">
        <v>471</v>
      </c>
      <c r="B195" s="115" t="s">
        <v>428</v>
      </c>
      <c r="C195" s="115" t="s">
        <v>429</v>
      </c>
      <c r="D195" s="115" t="s">
        <v>430</v>
      </c>
      <c r="E195" s="114">
        <v>267</v>
      </c>
    </row>
    <row r="196" spans="1:5" s="113" customFormat="1" ht="18" customHeight="1" x14ac:dyDescent="0.25">
      <c r="A196" s="114">
        <v>472</v>
      </c>
      <c r="B196" s="115" t="s">
        <v>431</v>
      </c>
      <c r="C196" s="115" t="s">
        <v>432</v>
      </c>
      <c r="D196" s="115" t="s">
        <v>433</v>
      </c>
      <c r="E196" s="114">
        <v>268</v>
      </c>
    </row>
    <row r="197" spans="1:5" s="113" customFormat="1" ht="18" customHeight="1" x14ac:dyDescent="0.25">
      <c r="A197" s="114">
        <v>473</v>
      </c>
      <c r="B197" s="115" t="s">
        <v>434</v>
      </c>
      <c r="C197" s="115" t="s">
        <v>435</v>
      </c>
      <c r="D197" s="115" t="s">
        <v>436</v>
      </c>
      <c r="E197" s="114">
        <v>269</v>
      </c>
    </row>
    <row r="198" spans="1:5" s="113" customFormat="1" ht="18" customHeight="1" x14ac:dyDescent="0.25">
      <c r="A198" s="114">
        <v>228</v>
      </c>
      <c r="B198" s="115" t="s">
        <v>437</v>
      </c>
      <c r="C198" s="115" t="s">
        <v>438</v>
      </c>
      <c r="D198" s="115" t="s">
        <v>439</v>
      </c>
      <c r="E198" s="114">
        <v>807</v>
      </c>
    </row>
    <row r="199" spans="1:5" s="113" customFormat="1" ht="18" customHeight="1" x14ac:dyDescent="0.25">
      <c r="A199" s="114">
        <v>450</v>
      </c>
      <c r="B199" s="115" t="s">
        <v>440</v>
      </c>
      <c r="C199" s="115" t="s">
        <v>441</v>
      </c>
      <c r="D199" s="115" t="s">
        <v>442</v>
      </c>
      <c r="E199" s="114">
        <v>277</v>
      </c>
    </row>
    <row r="200" spans="1:5" s="113" customFormat="1" ht="18" customHeight="1" x14ac:dyDescent="0.25">
      <c r="A200" s="114">
        <v>451</v>
      </c>
      <c r="B200" s="115" t="s">
        <v>1102</v>
      </c>
      <c r="C200" s="115" t="s">
        <v>1101</v>
      </c>
      <c r="D200" s="115" t="s">
        <v>1103</v>
      </c>
      <c r="E200" s="114">
        <v>278</v>
      </c>
    </row>
    <row r="201" spans="1:5" s="113" customFormat="1" ht="18" customHeight="1" x14ac:dyDescent="0.25">
      <c r="A201" s="114">
        <v>3014</v>
      </c>
      <c r="B201" s="115" t="s">
        <v>443</v>
      </c>
      <c r="C201" s="115" t="s">
        <v>444</v>
      </c>
      <c r="D201" s="115" t="s">
        <v>445</v>
      </c>
      <c r="E201" s="114">
        <v>809</v>
      </c>
    </row>
    <row r="202" spans="1:5" s="113" customFormat="1" ht="18" customHeight="1" x14ac:dyDescent="0.25">
      <c r="A202" s="114">
        <v>452</v>
      </c>
      <c r="B202" s="115" t="s">
        <v>446</v>
      </c>
      <c r="C202" s="115" t="s">
        <v>447</v>
      </c>
      <c r="D202" s="115" t="s">
        <v>448</v>
      </c>
      <c r="E202" s="114">
        <v>279</v>
      </c>
    </row>
    <row r="203" spans="1:5" s="113" customFormat="1" ht="18" customHeight="1" x14ac:dyDescent="0.25">
      <c r="A203" s="114">
        <v>364</v>
      </c>
      <c r="B203" s="115" t="s">
        <v>136</v>
      </c>
      <c r="C203" s="115" t="s">
        <v>137</v>
      </c>
      <c r="D203" s="115" t="s">
        <v>449</v>
      </c>
      <c r="E203" s="114">
        <v>326</v>
      </c>
    </row>
    <row r="204" spans="1:5" s="113" customFormat="1" ht="18" customHeight="1" x14ac:dyDescent="0.25">
      <c r="A204" s="114">
        <v>370</v>
      </c>
      <c r="B204" s="115" t="s">
        <v>138</v>
      </c>
      <c r="C204" s="115" t="s">
        <v>139</v>
      </c>
      <c r="D204" s="115" t="s">
        <v>450</v>
      </c>
      <c r="E204" s="114">
        <v>332</v>
      </c>
    </row>
    <row r="205" spans="1:5" s="113" customFormat="1" ht="18" customHeight="1" x14ac:dyDescent="0.25">
      <c r="A205" s="114">
        <v>372</v>
      </c>
      <c r="B205" s="115" t="s">
        <v>140</v>
      </c>
      <c r="C205" s="115" t="s">
        <v>141</v>
      </c>
      <c r="D205" s="115" t="s">
        <v>451</v>
      </c>
      <c r="E205" s="114">
        <v>334</v>
      </c>
    </row>
    <row r="206" spans="1:5" s="113" customFormat="1" ht="18" customHeight="1" x14ac:dyDescent="0.25">
      <c r="A206" s="114">
        <v>613</v>
      </c>
      <c r="B206" s="115" t="s">
        <v>142</v>
      </c>
      <c r="C206" s="115" t="s">
        <v>143</v>
      </c>
      <c r="D206" s="115" t="s">
        <v>452</v>
      </c>
      <c r="E206" s="114">
        <v>778</v>
      </c>
    </row>
    <row r="207" spans="1:5" s="113" customFormat="1" ht="18" customHeight="1" x14ac:dyDescent="0.25">
      <c r="A207" s="114">
        <v>1304</v>
      </c>
      <c r="B207" s="115" t="s">
        <v>144</v>
      </c>
      <c r="C207" s="115" t="s">
        <v>145</v>
      </c>
      <c r="D207" s="115" t="s">
        <v>453</v>
      </c>
      <c r="E207" s="114">
        <v>854</v>
      </c>
    </row>
    <row r="208" spans="1:5" s="113" customFormat="1" ht="18" customHeight="1" x14ac:dyDescent="0.25">
      <c r="A208" s="114">
        <v>368</v>
      </c>
      <c r="B208" s="115" t="s">
        <v>146</v>
      </c>
      <c r="C208" s="115" t="s">
        <v>147</v>
      </c>
      <c r="D208" s="115" t="s">
        <v>454</v>
      </c>
      <c r="E208" s="114">
        <v>330</v>
      </c>
    </row>
    <row r="209" spans="1:5" s="113" customFormat="1" ht="18" customHeight="1" x14ac:dyDescent="0.25">
      <c r="A209" s="114">
        <v>5081</v>
      </c>
      <c r="B209" s="115" t="s">
        <v>148</v>
      </c>
      <c r="C209" s="115" t="s">
        <v>149</v>
      </c>
      <c r="D209" s="115" t="s">
        <v>455</v>
      </c>
      <c r="E209" s="114">
        <v>944</v>
      </c>
    </row>
    <row r="210" spans="1:5" s="113" customFormat="1" ht="18" customHeight="1" x14ac:dyDescent="0.25">
      <c r="A210" s="114">
        <v>369</v>
      </c>
      <c r="B210" s="115" t="s">
        <v>1105</v>
      </c>
      <c r="C210" s="115" t="s">
        <v>1104</v>
      </c>
      <c r="D210" s="115" t="s">
        <v>1106</v>
      </c>
      <c r="E210" s="114">
        <v>331</v>
      </c>
    </row>
    <row r="211" spans="1:5" s="113" customFormat="1" ht="18" customHeight="1" x14ac:dyDescent="0.25">
      <c r="A211" s="114">
        <v>62</v>
      </c>
      <c r="B211" s="115" t="s">
        <v>1108</v>
      </c>
      <c r="C211" s="115" t="s">
        <v>1107</v>
      </c>
      <c r="D211" s="115" t="s">
        <v>1109</v>
      </c>
      <c r="E211" s="114">
        <v>382</v>
      </c>
    </row>
    <row r="212" spans="1:5" s="113" customFormat="1" ht="18" customHeight="1" x14ac:dyDescent="0.25">
      <c r="A212" s="114">
        <v>48</v>
      </c>
      <c r="B212" s="115" t="s">
        <v>456</v>
      </c>
      <c r="C212" s="115" t="s">
        <v>457</v>
      </c>
      <c r="D212" s="115" t="s">
        <v>458</v>
      </c>
      <c r="E212" s="114">
        <v>376</v>
      </c>
    </row>
    <row r="213" spans="1:5" s="113" customFormat="1" ht="18" customHeight="1" x14ac:dyDescent="0.25">
      <c r="A213" s="114">
        <v>41</v>
      </c>
      <c r="B213" s="115" t="s">
        <v>1111</v>
      </c>
      <c r="C213" s="115" t="s">
        <v>1110</v>
      </c>
      <c r="D213" s="115" t="s">
        <v>471</v>
      </c>
      <c r="E213" s="114">
        <v>393</v>
      </c>
    </row>
    <row r="214" spans="1:5" s="113" customFormat="1" ht="18" customHeight="1" x14ac:dyDescent="0.25">
      <c r="A214" s="114">
        <v>40</v>
      </c>
      <c r="B214" s="115" t="s">
        <v>1113</v>
      </c>
      <c r="C214" s="115" t="s">
        <v>1112</v>
      </c>
      <c r="D214" s="115" t="s">
        <v>1114</v>
      </c>
      <c r="E214" s="114">
        <v>383</v>
      </c>
    </row>
    <row r="215" spans="1:5" s="113" customFormat="1" ht="18" customHeight="1" x14ac:dyDescent="0.25">
      <c r="A215" s="114">
        <v>36</v>
      </c>
      <c r="B215" s="115" t="s">
        <v>459</v>
      </c>
      <c r="C215" s="115" t="s">
        <v>460</v>
      </c>
      <c r="D215" s="115" t="s">
        <v>461</v>
      </c>
      <c r="E215" s="114">
        <v>388</v>
      </c>
    </row>
    <row r="216" spans="1:5" s="113" customFormat="1" ht="18" customHeight="1" x14ac:dyDescent="0.25">
      <c r="A216" s="114">
        <v>32</v>
      </c>
      <c r="B216" s="115" t="s">
        <v>462</v>
      </c>
      <c r="C216" s="115" t="s">
        <v>463</v>
      </c>
      <c r="D216" s="115" t="s">
        <v>464</v>
      </c>
      <c r="E216" s="114">
        <v>392</v>
      </c>
    </row>
    <row r="217" spans="1:5" s="113" customFormat="1" ht="18" customHeight="1" x14ac:dyDescent="0.25">
      <c r="A217" s="114">
        <v>160</v>
      </c>
      <c r="B217" s="115" t="s">
        <v>465</v>
      </c>
      <c r="C217" s="115" t="s">
        <v>466</v>
      </c>
      <c r="D217" s="115" t="s">
        <v>467</v>
      </c>
      <c r="E217" s="114">
        <v>400</v>
      </c>
    </row>
    <row r="218" spans="1:5" s="113" customFormat="1" ht="18" customHeight="1" x14ac:dyDescent="0.25">
      <c r="A218" s="114">
        <v>5112</v>
      </c>
      <c r="B218" s="115" t="s">
        <v>150</v>
      </c>
      <c r="C218" s="115" t="s">
        <v>151</v>
      </c>
      <c r="D218" s="115" t="s">
        <v>468</v>
      </c>
      <c r="E218" s="114">
        <v>256</v>
      </c>
    </row>
    <row r="219" spans="1:5" s="113" customFormat="1" ht="18" customHeight="1" x14ac:dyDescent="0.25">
      <c r="A219" s="114">
        <v>5</v>
      </c>
      <c r="B219" s="115" t="s">
        <v>1257</v>
      </c>
      <c r="C219" s="115" t="s">
        <v>1258</v>
      </c>
      <c r="D219" s="115" t="s">
        <v>1259</v>
      </c>
      <c r="E219" s="114">
        <v>362</v>
      </c>
    </row>
    <row r="220" spans="1:5" s="113" customFormat="1" ht="18" customHeight="1" x14ac:dyDescent="0.25">
      <c r="A220" s="114">
        <v>250</v>
      </c>
      <c r="B220" s="115" t="s">
        <v>1116</v>
      </c>
      <c r="C220" s="115" t="s">
        <v>1115</v>
      </c>
      <c r="D220" s="115" t="s">
        <v>1117</v>
      </c>
      <c r="E220" s="114">
        <v>506</v>
      </c>
    </row>
    <row r="221" spans="1:5" s="113" customFormat="1" ht="18" customHeight="1" x14ac:dyDescent="0.25">
      <c r="A221" s="114">
        <v>5105</v>
      </c>
      <c r="B221" s="115" t="s">
        <v>152</v>
      </c>
      <c r="C221" s="115" t="s">
        <v>1312</v>
      </c>
      <c r="D221" s="115" t="s">
        <v>469</v>
      </c>
      <c r="E221" s="114">
        <v>5</v>
      </c>
    </row>
    <row r="222" spans="1:5" s="113" customFormat="1" ht="18" customHeight="1" x14ac:dyDescent="0.25">
      <c r="A222" s="114">
        <v>4583</v>
      </c>
      <c r="B222" s="115" t="s">
        <v>153</v>
      </c>
      <c r="C222" s="115" t="s">
        <v>154</v>
      </c>
      <c r="D222" s="115" t="s">
        <v>470</v>
      </c>
      <c r="E222" s="114">
        <v>874</v>
      </c>
    </row>
    <row r="223" spans="1:5" s="113" customFormat="1" ht="18" customHeight="1" x14ac:dyDescent="0.25">
      <c r="A223" s="114">
        <v>34</v>
      </c>
      <c r="B223" s="115" t="s">
        <v>472</v>
      </c>
      <c r="C223" s="115" t="s">
        <v>1313</v>
      </c>
      <c r="D223" s="115" t="s">
        <v>473</v>
      </c>
      <c r="E223" s="114">
        <v>386</v>
      </c>
    </row>
    <row r="224" spans="1:5" s="113" customFormat="1" ht="18" customHeight="1" x14ac:dyDescent="0.25">
      <c r="A224" s="114">
        <v>511</v>
      </c>
      <c r="B224" s="115" t="s">
        <v>474</v>
      </c>
      <c r="C224" s="115" t="s">
        <v>475</v>
      </c>
      <c r="D224" s="115" t="s">
        <v>476</v>
      </c>
      <c r="E224" s="114">
        <v>318</v>
      </c>
    </row>
    <row r="225" spans="1:5" s="113" customFormat="1" ht="18" customHeight="1" x14ac:dyDescent="0.25">
      <c r="A225" s="114">
        <v>579</v>
      </c>
      <c r="B225" s="115" t="s">
        <v>477</v>
      </c>
      <c r="C225" s="115" t="s">
        <v>478</v>
      </c>
      <c r="D225" s="115" t="s">
        <v>479</v>
      </c>
      <c r="E225" s="114">
        <v>675</v>
      </c>
    </row>
    <row r="226" spans="1:5" s="113" customFormat="1" ht="18" customHeight="1" x14ac:dyDescent="0.25">
      <c r="A226" s="114">
        <v>155</v>
      </c>
      <c r="B226" s="115" t="s">
        <v>480</v>
      </c>
      <c r="C226" s="115" t="s">
        <v>1314</v>
      </c>
      <c r="D226" s="115" t="s">
        <v>481</v>
      </c>
      <c r="E226" s="114">
        <v>536</v>
      </c>
    </row>
    <row r="227" spans="1:5" s="113" customFormat="1" ht="18" customHeight="1" x14ac:dyDescent="0.25">
      <c r="A227" s="114">
        <v>512</v>
      </c>
      <c r="B227" s="115" t="s">
        <v>482</v>
      </c>
      <c r="C227" s="115" t="s">
        <v>483</v>
      </c>
      <c r="D227" s="115" t="s">
        <v>484</v>
      </c>
      <c r="E227" s="114">
        <v>316</v>
      </c>
    </row>
    <row r="228" spans="1:5" s="113" customFormat="1" ht="18" customHeight="1" x14ac:dyDescent="0.25">
      <c r="A228" s="114">
        <v>49</v>
      </c>
      <c r="B228" s="115" t="s">
        <v>155</v>
      </c>
      <c r="C228" s="115" t="s">
        <v>156</v>
      </c>
      <c r="D228" s="115" t="s">
        <v>485</v>
      </c>
      <c r="E228" s="114">
        <v>335</v>
      </c>
    </row>
    <row r="229" spans="1:5" s="113" customFormat="1" ht="18" customHeight="1" x14ac:dyDescent="0.25">
      <c r="A229" s="114">
        <v>111</v>
      </c>
      <c r="B229" s="115" t="s">
        <v>486</v>
      </c>
      <c r="C229" s="115" t="s">
        <v>487</v>
      </c>
      <c r="D229" s="115" t="s">
        <v>488</v>
      </c>
      <c r="E229" s="114">
        <v>139</v>
      </c>
    </row>
    <row r="230" spans="1:5" s="113" customFormat="1" ht="18" customHeight="1" x14ac:dyDescent="0.25">
      <c r="A230" s="114">
        <v>7</v>
      </c>
      <c r="B230" s="115" t="s">
        <v>1260</v>
      </c>
      <c r="C230" s="115" t="s">
        <v>1315</v>
      </c>
      <c r="D230" s="115" t="s">
        <v>1261</v>
      </c>
      <c r="E230" s="114">
        <v>360</v>
      </c>
    </row>
    <row r="231" spans="1:5" s="113" customFormat="1" ht="18" customHeight="1" x14ac:dyDescent="0.25">
      <c r="A231" s="114">
        <v>143</v>
      </c>
      <c r="B231" s="115" t="s">
        <v>1118</v>
      </c>
      <c r="C231" s="115" t="s">
        <v>1119</v>
      </c>
      <c r="D231" s="115" t="s">
        <v>1120</v>
      </c>
      <c r="E231" s="114">
        <v>324</v>
      </c>
    </row>
    <row r="232" spans="1:5" s="113" customFormat="1" ht="18" customHeight="1" x14ac:dyDescent="0.25">
      <c r="A232" s="114">
        <v>510</v>
      </c>
      <c r="B232" s="115" t="s">
        <v>489</v>
      </c>
      <c r="C232" s="115" t="s">
        <v>490</v>
      </c>
      <c r="D232" s="115" t="s">
        <v>491</v>
      </c>
      <c r="E232" s="114">
        <v>317</v>
      </c>
    </row>
    <row r="233" spans="1:5" s="113" customFormat="1" ht="18" customHeight="1" x14ac:dyDescent="0.25">
      <c r="A233" s="114"/>
      <c r="B233" s="115"/>
      <c r="C233" s="115"/>
      <c r="D233" s="115"/>
      <c r="E233" s="114"/>
    </row>
    <row r="234" spans="1:5" s="113" customFormat="1" ht="18" customHeight="1" x14ac:dyDescent="0.25">
      <c r="A234" s="114"/>
      <c r="B234" s="115"/>
      <c r="C234" s="115"/>
      <c r="D234" s="115"/>
      <c r="E234" s="114"/>
    </row>
    <row r="235" spans="1:5" s="113" customFormat="1" ht="18" customHeight="1" x14ac:dyDescent="0.25">
      <c r="A235" s="114"/>
      <c r="B235" s="115"/>
      <c r="C235" s="115"/>
      <c r="D235" s="115"/>
      <c r="E235" s="114"/>
    </row>
    <row r="236" spans="1:5" s="113" customFormat="1" ht="18" customHeight="1" x14ac:dyDescent="0.25">
      <c r="A236" s="114"/>
      <c r="B236" s="115"/>
      <c r="C236" s="115"/>
      <c r="D236" s="115"/>
      <c r="E236" s="114"/>
    </row>
    <row r="237" spans="1:5" s="113" customFormat="1" ht="18" customHeight="1" x14ac:dyDescent="0.25">
      <c r="A237" s="116"/>
      <c r="B237" s="117"/>
      <c r="C237" s="117"/>
      <c r="D237" s="117"/>
      <c r="E237" s="116"/>
    </row>
    <row r="238" spans="1:5" s="113" customFormat="1" ht="18" customHeight="1" x14ac:dyDescent="0.25">
      <c r="A238" s="116"/>
      <c r="B238" s="117"/>
      <c r="C238" s="117"/>
      <c r="D238" s="117"/>
      <c r="E238" s="116"/>
    </row>
    <row r="239" spans="1:5" s="113" customFormat="1" ht="18" customHeight="1" x14ac:dyDescent="0.25">
      <c r="A239" s="116"/>
      <c r="B239" s="117"/>
      <c r="C239" s="117"/>
      <c r="D239" s="117"/>
      <c r="E239" s="116"/>
    </row>
    <row r="240" spans="1:5" ht="18" customHeight="1" x14ac:dyDescent="0.25">
      <c r="C240" s="83"/>
      <c r="D240" s="83"/>
      <c r="E240" s="82"/>
    </row>
    <row r="242" spans="1:5" ht="18" customHeight="1" x14ac:dyDescent="0.25">
      <c r="A242" s="28" t="s">
        <v>15</v>
      </c>
      <c r="B242" s="28" t="s">
        <v>16</v>
      </c>
    </row>
    <row r="243" spans="1:5" ht="18" customHeight="1" x14ac:dyDescent="0.25">
      <c r="C243" s="28" t="s">
        <v>17</v>
      </c>
      <c r="D243" s="28" t="s">
        <v>158</v>
      </c>
      <c r="E243" s="28" t="s">
        <v>159</v>
      </c>
    </row>
    <row r="244" spans="1:5" ht="18" customHeight="1" x14ac:dyDescent="0.25">
      <c r="C244">
        <f>Титул!H5</f>
        <v>0</v>
      </c>
    </row>
    <row r="246" spans="1:5" ht="18" customHeight="1" x14ac:dyDescent="0.25">
      <c r="D246" t="e">
        <f>DGET(A1:E236,4,A243:E244)</f>
        <v>#VALUE!</v>
      </c>
    </row>
  </sheetData>
  <sheetProtection password="CC4B" sheet="1" objects="1" scenarios="1" formatColumns="0" formatRows="0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67"/>
  <sheetViews>
    <sheetView zoomScale="75" zoomScaleNormal="75" workbookViewId="0">
      <selection activeCell="D41" sqref="D41"/>
    </sheetView>
  </sheetViews>
  <sheetFormatPr defaultRowHeight="15" x14ac:dyDescent="0.25"/>
  <cols>
    <col min="1" max="1" width="6.42578125" style="177" customWidth="1"/>
    <col min="2" max="2" width="99.5703125" style="178" customWidth="1"/>
    <col min="3" max="3" width="12.28515625" style="179" customWidth="1"/>
    <col min="4" max="4" width="18.5703125" style="179" customWidth="1"/>
    <col min="5" max="5" width="20.42578125" style="179" customWidth="1"/>
    <col min="6" max="16384" width="9.140625" style="178"/>
  </cols>
  <sheetData>
    <row r="1" spans="1:116" s="153" customFormat="1" ht="24" customHeight="1" x14ac:dyDescent="0.35">
      <c r="A1" s="152"/>
      <c r="B1" s="218" t="s">
        <v>508</v>
      </c>
      <c r="C1" s="218"/>
      <c r="D1" s="218"/>
      <c r="E1" s="218"/>
    </row>
    <row r="2" spans="1:116" s="153" customFormat="1" ht="9" customHeight="1" x14ac:dyDescent="0.35">
      <c r="A2" s="152"/>
      <c r="B2" s="154"/>
      <c r="C2" s="154"/>
      <c r="D2" s="155"/>
      <c r="E2" s="155"/>
    </row>
    <row r="3" spans="1:116" s="153" customFormat="1" ht="24" customHeight="1" x14ac:dyDescent="0.35">
      <c r="A3" s="152"/>
      <c r="B3" s="218" t="s">
        <v>509</v>
      </c>
      <c r="C3" s="218"/>
      <c r="D3" s="218"/>
      <c r="E3" s="218"/>
    </row>
    <row r="4" spans="1:116" s="153" customFormat="1" ht="9.75" customHeight="1" x14ac:dyDescent="0.35">
      <c r="A4" s="152"/>
      <c r="B4" s="154"/>
      <c r="C4" s="154"/>
      <c r="D4" s="155"/>
      <c r="E4" s="155"/>
    </row>
    <row r="5" spans="1:116" s="153" customFormat="1" ht="24" customHeight="1" x14ac:dyDescent="0.35">
      <c r="A5" s="152"/>
      <c r="B5" s="153" t="s">
        <v>510</v>
      </c>
      <c r="C5" s="155"/>
      <c r="D5" s="155"/>
      <c r="E5" s="155"/>
    </row>
    <row r="6" spans="1:116" s="157" customFormat="1" ht="8.25" customHeight="1" x14ac:dyDescent="0.25">
      <c r="A6" s="156"/>
      <c r="C6" s="158"/>
      <c r="D6" s="158"/>
      <c r="E6" s="158"/>
    </row>
    <row r="7" spans="1:116" s="162" customFormat="1" ht="105" customHeight="1" x14ac:dyDescent="0.25">
      <c r="A7" s="159" t="s">
        <v>552</v>
      </c>
      <c r="B7" s="160" t="s">
        <v>504</v>
      </c>
      <c r="C7" s="160" t="s">
        <v>494</v>
      </c>
      <c r="D7" s="160" t="s">
        <v>498</v>
      </c>
      <c r="E7" s="160" t="s">
        <v>551</v>
      </c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</row>
    <row r="8" spans="1:116" s="162" customFormat="1" x14ac:dyDescent="0.25">
      <c r="A8" s="159"/>
      <c r="B8" s="163">
        <v>1</v>
      </c>
      <c r="C8" s="164">
        <v>2</v>
      </c>
      <c r="D8" s="164">
        <v>3</v>
      </c>
      <c r="E8" s="164">
        <v>4</v>
      </c>
      <c r="F8" s="165"/>
      <c r="G8" s="165"/>
      <c r="H8" s="165"/>
      <c r="I8" s="165"/>
      <c r="J8" s="165"/>
      <c r="K8" s="165"/>
      <c r="L8" s="165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166"/>
      <c r="CT8" s="166"/>
      <c r="CU8" s="166"/>
      <c r="CV8" s="166"/>
      <c r="CW8" s="166"/>
      <c r="CX8" s="166"/>
      <c r="CY8" s="166"/>
      <c r="CZ8" s="166"/>
      <c r="DA8" s="166"/>
      <c r="DB8" s="166"/>
      <c r="DC8" s="166"/>
      <c r="DD8" s="166"/>
      <c r="DE8" s="166"/>
      <c r="DF8" s="166"/>
      <c r="DG8" s="166"/>
      <c r="DH8" s="166"/>
      <c r="DI8" s="166"/>
      <c r="DJ8" s="166"/>
      <c r="DK8" s="166"/>
      <c r="DL8" s="166"/>
    </row>
    <row r="9" spans="1:116" s="171" customFormat="1" ht="33" customHeight="1" x14ac:dyDescent="0.25">
      <c r="A9" s="159">
        <v>1</v>
      </c>
      <c r="B9" s="167" t="s">
        <v>511</v>
      </c>
      <c r="C9" s="168" t="s">
        <v>1121</v>
      </c>
      <c r="D9" s="124">
        <f>D10+D11+D12+D13</f>
        <v>0</v>
      </c>
      <c r="E9" s="124">
        <f>E10+E11+E12+E13</f>
        <v>0</v>
      </c>
      <c r="F9" s="169"/>
      <c r="G9" s="169"/>
      <c r="H9" s="169"/>
      <c r="I9" s="169"/>
      <c r="J9" s="169"/>
      <c r="K9" s="169"/>
      <c r="L9" s="169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  <c r="CX9" s="170"/>
      <c r="CY9" s="170"/>
      <c r="CZ9" s="170"/>
      <c r="DA9" s="170"/>
      <c r="DB9" s="170"/>
      <c r="DC9" s="170"/>
      <c r="DD9" s="170"/>
      <c r="DE9" s="170"/>
      <c r="DF9" s="170"/>
      <c r="DG9" s="170"/>
      <c r="DH9" s="170"/>
      <c r="DI9" s="170"/>
      <c r="DJ9" s="170"/>
      <c r="DK9" s="170"/>
      <c r="DL9" s="170"/>
    </row>
    <row r="10" spans="1:116" s="171" customFormat="1" ht="20.25" customHeight="1" x14ac:dyDescent="0.25">
      <c r="A10" s="159">
        <v>2</v>
      </c>
      <c r="B10" s="167" t="s">
        <v>512</v>
      </c>
      <c r="C10" s="172" t="s">
        <v>915</v>
      </c>
      <c r="D10" s="150"/>
      <c r="E10" s="150"/>
      <c r="F10" s="173"/>
      <c r="G10" s="173"/>
      <c r="H10" s="173"/>
      <c r="I10" s="173"/>
      <c r="J10" s="173"/>
      <c r="K10" s="173"/>
      <c r="L10" s="173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  <c r="CX10" s="170"/>
      <c r="CY10" s="170"/>
      <c r="CZ10" s="170"/>
      <c r="DA10" s="170"/>
      <c r="DB10" s="170"/>
      <c r="DC10" s="170"/>
      <c r="DD10" s="170"/>
      <c r="DE10" s="170"/>
      <c r="DF10" s="170"/>
      <c r="DG10" s="170"/>
      <c r="DH10" s="170"/>
      <c r="DI10" s="170"/>
      <c r="DJ10" s="170"/>
      <c r="DK10" s="170"/>
      <c r="DL10" s="170"/>
    </row>
    <row r="11" spans="1:116" s="171" customFormat="1" ht="20.25" customHeight="1" x14ac:dyDescent="0.25">
      <c r="A11" s="159">
        <v>3</v>
      </c>
      <c r="B11" s="167" t="s">
        <v>513</v>
      </c>
      <c r="C11" s="172" t="s">
        <v>916</v>
      </c>
      <c r="D11" s="150"/>
      <c r="E11" s="150"/>
      <c r="F11" s="173"/>
      <c r="G11" s="173"/>
      <c r="H11" s="173"/>
      <c r="I11" s="173"/>
      <c r="J11" s="173"/>
      <c r="K11" s="173"/>
      <c r="L11" s="173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</row>
    <row r="12" spans="1:116" s="171" customFormat="1" ht="20.25" customHeight="1" x14ac:dyDescent="0.25">
      <c r="A12" s="159">
        <v>4</v>
      </c>
      <c r="B12" s="167" t="s">
        <v>514</v>
      </c>
      <c r="C12" s="172" t="s">
        <v>1122</v>
      </c>
      <c r="D12" s="150"/>
      <c r="E12" s="150"/>
      <c r="F12" s="173"/>
      <c r="G12" s="173"/>
      <c r="H12" s="173"/>
      <c r="I12" s="173"/>
      <c r="J12" s="173"/>
      <c r="K12" s="173"/>
      <c r="L12" s="173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170"/>
      <c r="CZ12" s="170"/>
      <c r="DA12" s="170"/>
      <c r="DB12" s="170"/>
      <c r="DC12" s="170"/>
      <c r="DD12" s="170"/>
      <c r="DE12" s="170"/>
      <c r="DF12" s="170"/>
      <c r="DG12" s="170"/>
      <c r="DH12" s="170"/>
      <c r="DI12" s="170"/>
      <c r="DJ12" s="170"/>
      <c r="DK12" s="170"/>
      <c r="DL12" s="170"/>
    </row>
    <row r="13" spans="1:116" s="171" customFormat="1" ht="20.25" customHeight="1" x14ac:dyDescent="0.25">
      <c r="A13" s="159">
        <v>5</v>
      </c>
      <c r="B13" s="167" t="s">
        <v>515</v>
      </c>
      <c r="C13" s="172" t="s">
        <v>1123</v>
      </c>
      <c r="D13" s="150"/>
      <c r="E13" s="150"/>
      <c r="F13" s="173"/>
      <c r="G13" s="173"/>
      <c r="H13" s="173"/>
      <c r="I13" s="173"/>
      <c r="J13" s="173"/>
      <c r="K13" s="173"/>
      <c r="L13" s="173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  <c r="CX13" s="170"/>
      <c r="CY13" s="170"/>
      <c r="CZ13" s="170"/>
      <c r="DA13" s="170"/>
      <c r="DB13" s="170"/>
      <c r="DC13" s="170"/>
      <c r="DD13" s="170"/>
      <c r="DE13" s="170"/>
      <c r="DF13" s="170"/>
      <c r="DG13" s="170"/>
      <c r="DH13" s="170"/>
      <c r="DI13" s="170"/>
      <c r="DJ13" s="170"/>
      <c r="DK13" s="170"/>
      <c r="DL13" s="170"/>
    </row>
    <row r="14" spans="1:116" s="171" customFormat="1" ht="20.25" customHeight="1" x14ac:dyDescent="0.25">
      <c r="A14" s="159">
        <v>6</v>
      </c>
      <c r="B14" s="167" t="s">
        <v>516</v>
      </c>
      <c r="C14" s="168" t="s">
        <v>1124</v>
      </c>
      <c r="D14" s="124">
        <f>D15+D18+D25+D28+D29+D30</f>
        <v>0</v>
      </c>
      <c r="E14" s="124">
        <f>E15+E18+E25+E28+E29+E30</f>
        <v>0</v>
      </c>
      <c r="F14" s="169"/>
      <c r="G14" s="169"/>
      <c r="H14" s="169"/>
      <c r="I14" s="169"/>
      <c r="J14" s="169"/>
      <c r="K14" s="169"/>
      <c r="L14" s="169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  <c r="CX14" s="170"/>
      <c r="CY14" s="170"/>
      <c r="CZ14" s="170"/>
      <c r="DA14" s="170"/>
      <c r="DB14" s="170"/>
      <c r="DC14" s="170"/>
      <c r="DD14" s="170"/>
      <c r="DE14" s="170"/>
      <c r="DF14" s="170"/>
      <c r="DG14" s="170"/>
      <c r="DH14" s="170"/>
      <c r="DI14" s="170"/>
      <c r="DJ14" s="170"/>
      <c r="DK14" s="170"/>
      <c r="DL14" s="170"/>
    </row>
    <row r="15" spans="1:116" s="171" customFormat="1" ht="20.25" customHeight="1" x14ac:dyDescent="0.25">
      <c r="A15" s="159">
        <v>7</v>
      </c>
      <c r="B15" s="167" t="s">
        <v>517</v>
      </c>
      <c r="C15" s="174" t="s">
        <v>1125</v>
      </c>
      <c r="D15" s="124">
        <f>D16+D17</f>
        <v>0</v>
      </c>
      <c r="E15" s="124">
        <f>E16+E17</f>
        <v>0</v>
      </c>
      <c r="F15" s="169"/>
      <c r="G15" s="175"/>
      <c r="H15" s="175"/>
      <c r="I15" s="175"/>
      <c r="J15" s="175"/>
      <c r="K15" s="175"/>
      <c r="L15" s="175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0"/>
      <c r="BT15" s="170"/>
      <c r="BU15" s="170"/>
      <c r="BV15" s="170"/>
      <c r="BW15" s="170"/>
      <c r="BX15" s="170"/>
      <c r="BY15" s="170"/>
      <c r="BZ15" s="170"/>
      <c r="CA15" s="170"/>
      <c r="CB15" s="170"/>
      <c r="CC15" s="170"/>
      <c r="CD15" s="170"/>
      <c r="CE15" s="170"/>
      <c r="CF15" s="170"/>
      <c r="CG15" s="170"/>
      <c r="CH15" s="170"/>
      <c r="CI15" s="170"/>
      <c r="CJ15" s="170"/>
      <c r="CK15" s="170"/>
      <c r="CL15" s="170"/>
      <c r="CM15" s="170"/>
      <c r="CN15" s="170"/>
      <c r="CO15" s="170"/>
      <c r="CP15" s="170"/>
      <c r="CQ15" s="170"/>
      <c r="CR15" s="170"/>
      <c r="CS15" s="170"/>
      <c r="CT15" s="170"/>
      <c r="CU15" s="170"/>
      <c r="CV15" s="170"/>
      <c r="CW15" s="170"/>
      <c r="CX15" s="170"/>
      <c r="CY15" s="170"/>
      <c r="CZ15" s="170"/>
      <c r="DA15" s="170"/>
      <c r="DB15" s="170"/>
      <c r="DC15" s="170"/>
      <c r="DD15" s="170"/>
      <c r="DE15" s="170"/>
      <c r="DF15" s="170"/>
      <c r="DG15" s="170"/>
      <c r="DH15" s="170"/>
      <c r="DI15" s="170"/>
      <c r="DJ15" s="170"/>
      <c r="DK15" s="170"/>
      <c r="DL15" s="170"/>
    </row>
    <row r="16" spans="1:116" s="171" customFormat="1" ht="20.25" customHeight="1" x14ac:dyDescent="0.25">
      <c r="A16" s="159">
        <v>8</v>
      </c>
      <c r="B16" s="167" t="s">
        <v>518</v>
      </c>
      <c r="C16" s="172" t="s">
        <v>1126</v>
      </c>
      <c r="D16" s="150"/>
      <c r="E16" s="150"/>
      <c r="F16" s="173"/>
      <c r="G16" s="173"/>
      <c r="H16" s="173"/>
      <c r="I16" s="173"/>
      <c r="J16" s="173"/>
      <c r="K16" s="173"/>
      <c r="L16" s="173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0"/>
      <c r="BT16" s="170"/>
      <c r="BU16" s="170"/>
      <c r="BV16" s="170"/>
      <c r="BW16" s="170"/>
      <c r="BX16" s="170"/>
      <c r="BY16" s="170"/>
      <c r="BZ16" s="170"/>
      <c r="CA16" s="170"/>
      <c r="CB16" s="170"/>
      <c r="CC16" s="170"/>
      <c r="CD16" s="170"/>
      <c r="CE16" s="170"/>
      <c r="CF16" s="170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  <c r="CQ16" s="170"/>
      <c r="CR16" s="170"/>
      <c r="CS16" s="170"/>
      <c r="CT16" s="170"/>
      <c r="CU16" s="170"/>
      <c r="CV16" s="170"/>
      <c r="CW16" s="170"/>
      <c r="CX16" s="170"/>
      <c r="CY16" s="170"/>
      <c r="CZ16" s="170"/>
      <c r="DA16" s="170"/>
      <c r="DB16" s="170"/>
      <c r="DC16" s="170"/>
      <c r="DD16" s="170"/>
      <c r="DE16" s="170"/>
      <c r="DF16" s="170"/>
      <c r="DG16" s="170"/>
      <c r="DH16" s="170"/>
      <c r="DI16" s="170"/>
      <c r="DJ16" s="170"/>
      <c r="DK16" s="170"/>
      <c r="DL16" s="170"/>
    </row>
    <row r="17" spans="1:116" s="171" customFormat="1" ht="20.25" customHeight="1" x14ac:dyDescent="0.25">
      <c r="A17" s="159">
        <v>9</v>
      </c>
      <c r="B17" s="167" t="s">
        <v>519</v>
      </c>
      <c r="C17" s="172" t="s">
        <v>1127</v>
      </c>
      <c r="D17" s="150"/>
      <c r="E17" s="150"/>
      <c r="F17" s="173"/>
      <c r="G17" s="173"/>
      <c r="H17" s="173"/>
      <c r="I17" s="173"/>
      <c r="J17" s="173"/>
      <c r="K17" s="173"/>
      <c r="L17" s="173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170"/>
      <c r="CS17" s="170"/>
      <c r="CT17" s="170"/>
      <c r="CU17" s="170"/>
      <c r="CV17" s="170"/>
      <c r="CW17" s="170"/>
      <c r="CX17" s="170"/>
      <c r="CY17" s="170"/>
      <c r="CZ17" s="170"/>
      <c r="DA17" s="170"/>
      <c r="DB17" s="170"/>
      <c r="DC17" s="170"/>
      <c r="DD17" s="170"/>
      <c r="DE17" s="170"/>
      <c r="DF17" s="170"/>
      <c r="DG17" s="170"/>
      <c r="DH17" s="170"/>
      <c r="DI17" s="170"/>
      <c r="DJ17" s="170"/>
      <c r="DK17" s="170"/>
      <c r="DL17" s="170"/>
    </row>
    <row r="18" spans="1:116" s="171" customFormat="1" ht="20.25" customHeight="1" x14ac:dyDescent="0.25">
      <c r="A18" s="159">
        <v>10</v>
      </c>
      <c r="B18" s="167" t="s">
        <v>520</v>
      </c>
      <c r="C18" s="172" t="s">
        <v>1128</v>
      </c>
      <c r="D18" s="124">
        <f>D19+D20+D21+D22+D23+D24</f>
        <v>0</v>
      </c>
      <c r="E18" s="124">
        <f>E19+E20+E21+E22+E23+E24</f>
        <v>0</v>
      </c>
      <c r="F18" s="173"/>
      <c r="G18" s="173"/>
      <c r="H18" s="173"/>
      <c r="I18" s="173"/>
      <c r="J18" s="173"/>
      <c r="K18" s="173"/>
      <c r="L18" s="173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  <c r="BT18" s="170"/>
      <c r="BU18" s="170"/>
      <c r="BV18" s="170"/>
      <c r="BW18" s="170"/>
      <c r="BX18" s="170"/>
      <c r="BY18" s="170"/>
      <c r="BZ18" s="170"/>
      <c r="CA18" s="170"/>
      <c r="CB18" s="170"/>
      <c r="CC18" s="170"/>
      <c r="CD18" s="170"/>
      <c r="CE18" s="170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  <c r="CQ18" s="170"/>
      <c r="CR18" s="170"/>
      <c r="CS18" s="170"/>
      <c r="CT18" s="170"/>
      <c r="CU18" s="170"/>
      <c r="CV18" s="170"/>
      <c r="CW18" s="170"/>
      <c r="CX18" s="170"/>
      <c r="CY18" s="170"/>
      <c r="CZ18" s="170"/>
      <c r="DA18" s="170"/>
      <c r="DB18" s="170"/>
      <c r="DC18" s="170"/>
      <c r="DD18" s="170"/>
      <c r="DE18" s="170"/>
      <c r="DF18" s="170"/>
      <c r="DG18" s="170"/>
      <c r="DH18" s="170"/>
      <c r="DI18" s="170"/>
      <c r="DJ18" s="170"/>
      <c r="DK18" s="170"/>
      <c r="DL18" s="170"/>
    </row>
    <row r="19" spans="1:116" s="171" customFormat="1" ht="20.25" customHeight="1" x14ac:dyDescent="0.25">
      <c r="A19" s="159">
        <v>11</v>
      </c>
      <c r="B19" s="167" t="s">
        <v>521</v>
      </c>
      <c r="C19" s="172" t="s">
        <v>1129</v>
      </c>
      <c r="D19" s="150"/>
      <c r="E19" s="150"/>
      <c r="F19" s="173"/>
      <c r="G19" s="173"/>
      <c r="H19" s="173"/>
      <c r="I19" s="173"/>
      <c r="J19" s="173"/>
      <c r="K19" s="173"/>
      <c r="L19" s="173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170"/>
      <c r="BV19" s="170"/>
      <c r="BW19" s="170"/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70"/>
      <c r="CI19" s="170"/>
      <c r="CJ19" s="170"/>
      <c r="CK19" s="170"/>
      <c r="CL19" s="170"/>
      <c r="CM19" s="170"/>
      <c r="CN19" s="170"/>
      <c r="CO19" s="170"/>
      <c r="CP19" s="170"/>
      <c r="CQ19" s="170"/>
      <c r="CR19" s="170"/>
      <c r="CS19" s="170"/>
      <c r="CT19" s="170"/>
      <c r="CU19" s="170"/>
      <c r="CV19" s="170"/>
      <c r="CW19" s="170"/>
      <c r="CX19" s="170"/>
      <c r="CY19" s="170"/>
      <c r="CZ19" s="170"/>
      <c r="DA19" s="170"/>
      <c r="DB19" s="170"/>
      <c r="DC19" s="170"/>
      <c r="DD19" s="170"/>
      <c r="DE19" s="170"/>
      <c r="DF19" s="170"/>
      <c r="DG19" s="170"/>
      <c r="DH19" s="170"/>
      <c r="DI19" s="170"/>
      <c r="DJ19" s="170"/>
      <c r="DK19" s="170"/>
      <c r="DL19" s="170"/>
    </row>
    <row r="20" spans="1:116" s="171" customFormat="1" ht="20.25" customHeight="1" x14ac:dyDescent="0.25">
      <c r="A20" s="159">
        <v>12</v>
      </c>
      <c r="B20" s="167" t="s">
        <v>522</v>
      </c>
      <c r="C20" s="172" t="s">
        <v>1130</v>
      </c>
      <c r="D20" s="150"/>
      <c r="E20" s="150"/>
      <c r="F20" s="173"/>
      <c r="G20" s="173"/>
      <c r="H20" s="173"/>
      <c r="I20" s="173"/>
      <c r="J20" s="173"/>
      <c r="K20" s="173"/>
      <c r="L20" s="173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70"/>
      <c r="BC20" s="170"/>
      <c r="BD20" s="170"/>
      <c r="BE20" s="170"/>
      <c r="BF20" s="170"/>
      <c r="BG20" s="170"/>
      <c r="BH20" s="170"/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0"/>
      <c r="BT20" s="170"/>
      <c r="BU20" s="170"/>
      <c r="BV20" s="170"/>
      <c r="BW20" s="170"/>
      <c r="BX20" s="170"/>
      <c r="BY20" s="170"/>
      <c r="BZ20" s="170"/>
      <c r="CA20" s="170"/>
      <c r="CB20" s="170"/>
      <c r="CC20" s="170"/>
      <c r="CD20" s="170"/>
      <c r="CE20" s="170"/>
      <c r="CF20" s="170"/>
      <c r="CG20" s="170"/>
      <c r="CH20" s="170"/>
      <c r="CI20" s="170"/>
      <c r="CJ20" s="170"/>
      <c r="CK20" s="170"/>
      <c r="CL20" s="170"/>
      <c r="CM20" s="170"/>
      <c r="CN20" s="170"/>
      <c r="CO20" s="170"/>
      <c r="CP20" s="170"/>
      <c r="CQ20" s="170"/>
      <c r="CR20" s="170"/>
      <c r="CS20" s="170"/>
      <c r="CT20" s="170"/>
      <c r="CU20" s="170"/>
      <c r="CV20" s="170"/>
      <c r="CW20" s="170"/>
      <c r="CX20" s="170"/>
      <c r="CY20" s="170"/>
      <c r="CZ20" s="170"/>
      <c r="DA20" s="170"/>
      <c r="DB20" s="170"/>
      <c r="DC20" s="170"/>
      <c r="DD20" s="170"/>
      <c r="DE20" s="170"/>
      <c r="DF20" s="170"/>
      <c r="DG20" s="170"/>
      <c r="DH20" s="170"/>
      <c r="DI20" s="170"/>
      <c r="DJ20" s="170"/>
      <c r="DK20" s="170"/>
      <c r="DL20" s="170"/>
    </row>
    <row r="21" spans="1:116" s="171" customFormat="1" ht="20.25" customHeight="1" x14ac:dyDescent="0.25">
      <c r="A21" s="159">
        <v>13</v>
      </c>
      <c r="B21" s="167" t="s">
        <v>523</v>
      </c>
      <c r="C21" s="172" t="s">
        <v>1131</v>
      </c>
      <c r="D21" s="150"/>
      <c r="E21" s="150"/>
      <c r="F21" s="173"/>
      <c r="G21" s="173"/>
      <c r="H21" s="173"/>
      <c r="I21" s="173"/>
      <c r="J21" s="173"/>
      <c r="K21" s="173"/>
      <c r="L21" s="173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  <c r="CX21" s="170"/>
      <c r="CY21" s="170"/>
      <c r="CZ21" s="170"/>
      <c r="DA21" s="170"/>
      <c r="DB21" s="170"/>
      <c r="DC21" s="170"/>
      <c r="DD21" s="170"/>
      <c r="DE21" s="170"/>
      <c r="DF21" s="170"/>
      <c r="DG21" s="170"/>
      <c r="DH21" s="170"/>
      <c r="DI21" s="170"/>
      <c r="DJ21" s="170"/>
      <c r="DK21" s="170"/>
      <c r="DL21" s="170"/>
    </row>
    <row r="22" spans="1:116" s="171" customFormat="1" ht="20.25" customHeight="1" x14ac:dyDescent="0.25">
      <c r="A22" s="159">
        <v>14</v>
      </c>
      <c r="B22" s="167" t="s">
        <v>524</v>
      </c>
      <c r="C22" s="172" t="s">
        <v>1132</v>
      </c>
      <c r="D22" s="150"/>
      <c r="E22" s="150"/>
      <c r="F22" s="173"/>
      <c r="G22" s="173"/>
      <c r="H22" s="173"/>
      <c r="I22" s="173"/>
      <c r="J22" s="173"/>
      <c r="K22" s="173"/>
      <c r="L22" s="173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  <c r="CX22" s="170"/>
      <c r="CY22" s="170"/>
      <c r="CZ22" s="170"/>
      <c r="DA22" s="170"/>
      <c r="DB22" s="170"/>
      <c r="DC22" s="170"/>
      <c r="DD22" s="170"/>
      <c r="DE22" s="170"/>
      <c r="DF22" s="170"/>
      <c r="DG22" s="170"/>
      <c r="DH22" s="170"/>
      <c r="DI22" s="170"/>
      <c r="DJ22" s="170"/>
      <c r="DK22" s="170"/>
      <c r="DL22" s="170"/>
    </row>
    <row r="23" spans="1:116" s="171" customFormat="1" ht="20.25" customHeight="1" x14ac:dyDescent="0.25">
      <c r="A23" s="159">
        <v>15</v>
      </c>
      <c r="B23" s="167" t="s">
        <v>525</v>
      </c>
      <c r="C23" s="172" t="s">
        <v>1133</v>
      </c>
      <c r="D23" s="150"/>
      <c r="E23" s="150"/>
      <c r="F23" s="173"/>
      <c r="G23" s="173"/>
      <c r="H23" s="173"/>
      <c r="I23" s="173"/>
      <c r="J23" s="173"/>
      <c r="K23" s="173"/>
      <c r="L23" s="173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  <c r="BT23" s="170"/>
      <c r="BU23" s="170"/>
      <c r="BV23" s="170"/>
      <c r="BW23" s="170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0"/>
      <c r="CL23" s="170"/>
      <c r="CM23" s="170"/>
      <c r="CN23" s="170"/>
      <c r="CO23" s="170"/>
      <c r="CP23" s="170"/>
      <c r="CQ23" s="170"/>
      <c r="CR23" s="170"/>
      <c r="CS23" s="170"/>
      <c r="CT23" s="170"/>
      <c r="CU23" s="170"/>
      <c r="CV23" s="170"/>
      <c r="CW23" s="170"/>
      <c r="CX23" s="170"/>
      <c r="CY23" s="170"/>
      <c r="CZ23" s="170"/>
      <c r="DA23" s="170"/>
      <c r="DB23" s="170"/>
      <c r="DC23" s="170"/>
      <c r="DD23" s="170"/>
      <c r="DE23" s="170"/>
      <c r="DF23" s="170"/>
      <c r="DG23" s="170"/>
      <c r="DH23" s="170"/>
      <c r="DI23" s="170"/>
      <c r="DJ23" s="170"/>
      <c r="DK23" s="170"/>
      <c r="DL23" s="170"/>
    </row>
    <row r="24" spans="1:116" s="171" customFormat="1" ht="20.25" customHeight="1" x14ac:dyDescent="0.25">
      <c r="A24" s="159">
        <v>16</v>
      </c>
      <c r="B24" s="167" t="s">
        <v>526</v>
      </c>
      <c r="C24" s="172" t="s">
        <v>1134</v>
      </c>
      <c r="D24" s="150"/>
      <c r="E24" s="150"/>
      <c r="F24" s="173"/>
      <c r="G24" s="173"/>
      <c r="H24" s="173"/>
      <c r="I24" s="173"/>
      <c r="J24" s="173"/>
      <c r="K24" s="173"/>
      <c r="L24" s="173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0"/>
      <c r="BW24" s="170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  <c r="CQ24" s="170"/>
      <c r="CR24" s="170"/>
      <c r="CS24" s="170"/>
      <c r="CT24" s="170"/>
      <c r="CU24" s="170"/>
      <c r="CV24" s="170"/>
      <c r="CW24" s="170"/>
      <c r="CX24" s="170"/>
      <c r="CY24" s="170"/>
      <c r="CZ24" s="170"/>
      <c r="DA24" s="170"/>
      <c r="DB24" s="170"/>
      <c r="DC24" s="170"/>
      <c r="DD24" s="170"/>
      <c r="DE24" s="170"/>
      <c r="DF24" s="170"/>
      <c r="DG24" s="170"/>
      <c r="DH24" s="170"/>
      <c r="DI24" s="170"/>
      <c r="DJ24" s="170"/>
      <c r="DK24" s="170"/>
      <c r="DL24" s="170"/>
    </row>
    <row r="25" spans="1:116" s="171" customFormat="1" ht="20.25" customHeight="1" x14ac:dyDescent="0.25">
      <c r="A25" s="159">
        <v>17</v>
      </c>
      <c r="B25" s="167" t="s">
        <v>527</v>
      </c>
      <c r="C25" s="172" t="s">
        <v>1135</v>
      </c>
      <c r="D25" s="124">
        <f>D26+D27</f>
        <v>0</v>
      </c>
      <c r="E25" s="124">
        <f>E26+E27</f>
        <v>0</v>
      </c>
      <c r="F25" s="173"/>
      <c r="G25" s="173"/>
      <c r="H25" s="173"/>
      <c r="I25" s="173"/>
      <c r="J25" s="173"/>
      <c r="K25" s="173"/>
      <c r="L25" s="173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  <c r="CU25" s="170"/>
      <c r="CV25" s="170"/>
      <c r="CW25" s="170"/>
      <c r="CX25" s="170"/>
      <c r="CY25" s="170"/>
      <c r="CZ25" s="170"/>
      <c r="DA25" s="170"/>
      <c r="DB25" s="170"/>
      <c r="DC25" s="170"/>
      <c r="DD25" s="170"/>
      <c r="DE25" s="170"/>
      <c r="DF25" s="170"/>
      <c r="DG25" s="170"/>
      <c r="DH25" s="170"/>
      <c r="DI25" s="170"/>
      <c r="DJ25" s="170"/>
      <c r="DK25" s="170"/>
      <c r="DL25" s="170"/>
    </row>
    <row r="26" spans="1:116" s="171" customFormat="1" ht="20.25" customHeight="1" x14ac:dyDescent="0.25">
      <c r="A26" s="159">
        <v>18</v>
      </c>
      <c r="B26" s="167" t="s">
        <v>528</v>
      </c>
      <c r="C26" s="172" t="s">
        <v>1136</v>
      </c>
      <c r="D26" s="150"/>
      <c r="E26" s="150"/>
      <c r="F26" s="173"/>
      <c r="G26" s="173"/>
      <c r="H26" s="173"/>
      <c r="I26" s="173"/>
      <c r="J26" s="173"/>
      <c r="K26" s="173"/>
      <c r="L26" s="173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  <c r="BT26" s="170"/>
      <c r="BU26" s="170"/>
      <c r="BV26" s="170"/>
      <c r="BW26" s="170"/>
      <c r="BX26" s="170"/>
      <c r="BY26" s="170"/>
      <c r="BZ26" s="170"/>
      <c r="CA26" s="170"/>
      <c r="CB26" s="170"/>
      <c r="CC26" s="170"/>
      <c r="CD26" s="170"/>
      <c r="CE26" s="170"/>
      <c r="CF26" s="170"/>
      <c r="CG26" s="170"/>
      <c r="CH26" s="170"/>
      <c r="CI26" s="170"/>
      <c r="CJ26" s="170"/>
      <c r="CK26" s="170"/>
      <c r="CL26" s="170"/>
      <c r="CM26" s="170"/>
      <c r="CN26" s="170"/>
      <c r="CO26" s="170"/>
      <c r="CP26" s="170"/>
      <c r="CQ26" s="170"/>
      <c r="CR26" s="170"/>
      <c r="CS26" s="170"/>
      <c r="CT26" s="170"/>
      <c r="CU26" s="170"/>
      <c r="CV26" s="170"/>
      <c r="CW26" s="170"/>
      <c r="CX26" s="170"/>
      <c r="CY26" s="170"/>
      <c r="CZ26" s="170"/>
      <c r="DA26" s="170"/>
      <c r="DB26" s="170"/>
      <c r="DC26" s="170"/>
      <c r="DD26" s="170"/>
      <c r="DE26" s="170"/>
      <c r="DF26" s="170"/>
      <c r="DG26" s="170"/>
      <c r="DH26" s="170"/>
      <c r="DI26" s="170"/>
      <c r="DJ26" s="170"/>
      <c r="DK26" s="170"/>
      <c r="DL26" s="170"/>
    </row>
    <row r="27" spans="1:116" s="171" customFormat="1" ht="20.25" customHeight="1" x14ac:dyDescent="0.25">
      <c r="A27" s="159">
        <v>19</v>
      </c>
      <c r="B27" s="167" t="s">
        <v>529</v>
      </c>
      <c r="C27" s="172" t="s">
        <v>1137</v>
      </c>
      <c r="D27" s="150"/>
      <c r="E27" s="150"/>
      <c r="F27" s="173"/>
      <c r="G27" s="173"/>
      <c r="H27" s="173"/>
      <c r="I27" s="173"/>
      <c r="J27" s="173"/>
      <c r="K27" s="173"/>
      <c r="L27" s="173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0"/>
      <c r="BF27" s="170"/>
      <c r="BG27" s="170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  <c r="BT27" s="170"/>
      <c r="BU27" s="170"/>
      <c r="BV27" s="170"/>
      <c r="BW27" s="170"/>
      <c r="BX27" s="170"/>
      <c r="BY27" s="170"/>
      <c r="BZ27" s="170"/>
      <c r="CA27" s="170"/>
      <c r="CB27" s="170"/>
      <c r="CC27" s="170"/>
      <c r="CD27" s="170"/>
      <c r="CE27" s="170"/>
      <c r="CF27" s="170"/>
      <c r="CG27" s="170"/>
      <c r="CH27" s="170"/>
      <c r="CI27" s="170"/>
      <c r="CJ27" s="170"/>
      <c r="CK27" s="170"/>
      <c r="CL27" s="170"/>
      <c r="CM27" s="170"/>
      <c r="CN27" s="170"/>
      <c r="CO27" s="170"/>
      <c r="CP27" s="170"/>
      <c r="CQ27" s="170"/>
      <c r="CR27" s="170"/>
      <c r="CS27" s="170"/>
      <c r="CT27" s="170"/>
      <c r="CU27" s="170"/>
      <c r="CV27" s="170"/>
      <c r="CW27" s="170"/>
      <c r="CX27" s="170"/>
      <c r="CY27" s="170"/>
      <c r="CZ27" s="170"/>
      <c r="DA27" s="170"/>
      <c r="DB27" s="170"/>
      <c r="DC27" s="170"/>
      <c r="DD27" s="170"/>
      <c r="DE27" s="170"/>
      <c r="DF27" s="170"/>
      <c r="DG27" s="170"/>
      <c r="DH27" s="170"/>
      <c r="DI27" s="170"/>
      <c r="DJ27" s="170"/>
      <c r="DK27" s="170"/>
      <c r="DL27" s="170"/>
    </row>
    <row r="28" spans="1:116" s="171" customFormat="1" ht="20.25" customHeight="1" x14ac:dyDescent="0.25">
      <c r="A28" s="159">
        <v>20</v>
      </c>
      <c r="B28" s="167" t="s">
        <v>530</v>
      </c>
      <c r="C28" s="172" t="s">
        <v>1138</v>
      </c>
      <c r="D28" s="150"/>
      <c r="E28" s="150"/>
      <c r="F28" s="173"/>
      <c r="G28" s="173"/>
      <c r="H28" s="173"/>
      <c r="I28" s="173"/>
      <c r="J28" s="173"/>
      <c r="K28" s="173"/>
      <c r="L28" s="173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  <c r="BT28" s="170"/>
      <c r="BU28" s="170"/>
      <c r="BV28" s="170"/>
      <c r="BW28" s="170"/>
      <c r="BX28" s="170"/>
      <c r="BY28" s="170"/>
      <c r="BZ28" s="170"/>
      <c r="CA28" s="170"/>
      <c r="CB28" s="170"/>
      <c r="CC28" s="170"/>
      <c r="CD28" s="170"/>
      <c r="CE28" s="170"/>
      <c r="CF28" s="170"/>
      <c r="CG28" s="170"/>
      <c r="CH28" s="170"/>
      <c r="CI28" s="170"/>
      <c r="CJ28" s="170"/>
      <c r="CK28" s="170"/>
      <c r="CL28" s="170"/>
      <c r="CM28" s="170"/>
      <c r="CN28" s="170"/>
      <c r="CO28" s="170"/>
      <c r="CP28" s="170"/>
      <c r="CQ28" s="170"/>
      <c r="CR28" s="170"/>
      <c r="CS28" s="170"/>
      <c r="CT28" s="170"/>
      <c r="CU28" s="170"/>
      <c r="CV28" s="170"/>
      <c r="CW28" s="170"/>
      <c r="CX28" s="170"/>
      <c r="CY28" s="170"/>
      <c r="CZ28" s="170"/>
      <c r="DA28" s="170"/>
      <c r="DB28" s="170"/>
      <c r="DC28" s="170"/>
      <c r="DD28" s="170"/>
      <c r="DE28" s="170"/>
      <c r="DF28" s="170"/>
      <c r="DG28" s="170"/>
      <c r="DH28" s="170"/>
      <c r="DI28" s="170"/>
      <c r="DJ28" s="170"/>
      <c r="DK28" s="170"/>
      <c r="DL28" s="170"/>
    </row>
    <row r="29" spans="1:116" s="171" customFormat="1" ht="20.25" customHeight="1" x14ac:dyDescent="0.25">
      <c r="A29" s="159">
        <v>21</v>
      </c>
      <c r="B29" s="167" t="s">
        <v>531</v>
      </c>
      <c r="C29" s="172" t="s">
        <v>1139</v>
      </c>
      <c r="D29" s="150"/>
      <c r="E29" s="150"/>
      <c r="F29" s="173"/>
      <c r="G29" s="173"/>
      <c r="H29" s="173"/>
      <c r="I29" s="173"/>
      <c r="J29" s="173"/>
      <c r="K29" s="173"/>
      <c r="L29" s="173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0"/>
      <c r="DC29" s="170"/>
      <c r="DD29" s="170"/>
      <c r="DE29" s="170"/>
      <c r="DF29" s="170"/>
      <c r="DG29" s="170"/>
      <c r="DH29" s="170"/>
      <c r="DI29" s="170"/>
      <c r="DJ29" s="170"/>
      <c r="DK29" s="170"/>
      <c r="DL29" s="170"/>
    </row>
    <row r="30" spans="1:116" s="171" customFormat="1" ht="20.25" customHeight="1" x14ac:dyDescent="0.25">
      <c r="A30" s="159">
        <v>22</v>
      </c>
      <c r="B30" s="167" t="s">
        <v>532</v>
      </c>
      <c r="C30" s="172" t="s">
        <v>1140</v>
      </c>
      <c r="D30" s="150"/>
      <c r="E30" s="150"/>
      <c r="F30" s="173"/>
      <c r="G30" s="173"/>
      <c r="H30" s="173"/>
      <c r="I30" s="173"/>
      <c r="J30" s="173"/>
      <c r="K30" s="173"/>
      <c r="L30" s="173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170"/>
      <c r="AZ30" s="170"/>
      <c r="BA30" s="170"/>
      <c r="BB30" s="170"/>
      <c r="BC30" s="170"/>
      <c r="BD30" s="170"/>
      <c r="BE30" s="170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  <c r="BT30" s="170"/>
      <c r="BU30" s="170"/>
      <c r="BV30" s="170"/>
      <c r="BW30" s="170"/>
      <c r="BX30" s="170"/>
      <c r="BY30" s="170"/>
      <c r="BZ30" s="170"/>
      <c r="CA30" s="170"/>
      <c r="CB30" s="170"/>
      <c r="CC30" s="170"/>
      <c r="CD30" s="170"/>
      <c r="CE30" s="170"/>
      <c r="CF30" s="170"/>
      <c r="CG30" s="170"/>
      <c r="CH30" s="170"/>
      <c r="CI30" s="170"/>
      <c r="CJ30" s="170"/>
      <c r="CK30" s="170"/>
      <c r="CL30" s="170"/>
      <c r="CM30" s="170"/>
      <c r="CN30" s="170"/>
      <c r="CO30" s="170"/>
      <c r="CP30" s="170"/>
      <c r="CQ30" s="170"/>
      <c r="CR30" s="170"/>
      <c r="CS30" s="170"/>
      <c r="CT30" s="170"/>
      <c r="CU30" s="170"/>
      <c r="CV30" s="170"/>
      <c r="CW30" s="170"/>
      <c r="CX30" s="170"/>
      <c r="CY30" s="170"/>
      <c r="CZ30" s="170"/>
      <c r="DA30" s="170"/>
      <c r="DB30" s="170"/>
      <c r="DC30" s="170"/>
      <c r="DD30" s="170"/>
      <c r="DE30" s="170"/>
      <c r="DF30" s="170"/>
      <c r="DG30" s="170"/>
      <c r="DH30" s="170"/>
      <c r="DI30" s="170"/>
      <c r="DJ30" s="170"/>
      <c r="DK30" s="170"/>
      <c r="DL30" s="170"/>
    </row>
    <row r="31" spans="1:116" s="171" customFormat="1" ht="20.25" customHeight="1" x14ac:dyDescent="0.25">
      <c r="A31" s="159">
        <v>23</v>
      </c>
      <c r="B31" s="167" t="s">
        <v>533</v>
      </c>
      <c r="C31" s="168" t="s">
        <v>1141</v>
      </c>
      <c r="D31" s="124">
        <f>D32+D33+D34+D35+D36</f>
        <v>0</v>
      </c>
      <c r="E31" s="124">
        <f>E32+E33+E34+E35+E36</f>
        <v>0</v>
      </c>
      <c r="F31" s="169"/>
      <c r="G31" s="169"/>
      <c r="H31" s="169"/>
      <c r="I31" s="169"/>
      <c r="J31" s="169"/>
      <c r="K31" s="169"/>
      <c r="L31" s="169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  <c r="BR31" s="170"/>
      <c r="BS31" s="170"/>
      <c r="BT31" s="170"/>
      <c r="BU31" s="170"/>
      <c r="BV31" s="170"/>
      <c r="BW31" s="170"/>
      <c r="BX31" s="170"/>
      <c r="BY31" s="170"/>
      <c r="BZ31" s="170"/>
      <c r="CA31" s="170"/>
      <c r="CB31" s="170"/>
      <c r="CC31" s="170"/>
      <c r="CD31" s="170"/>
      <c r="CE31" s="170"/>
      <c r="CF31" s="170"/>
      <c r="CG31" s="170"/>
      <c r="CH31" s="170"/>
      <c r="CI31" s="170"/>
      <c r="CJ31" s="170"/>
      <c r="CK31" s="170"/>
      <c r="CL31" s="170"/>
      <c r="CM31" s="170"/>
      <c r="CN31" s="170"/>
      <c r="CO31" s="170"/>
      <c r="CP31" s="170"/>
      <c r="CQ31" s="170"/>
      <c r="CR31" s="170"/>
      <c r="CS31" s="170"/>
      <c r="CT31" s="170"/>
      <c r="CU31" s="170"/>
      <c r="CV31" s="170"/>
      <c r="CW31" s="170"/>
      <c r="CX31" s="170"/>
      <c r="CY31" s="170"/>
      <c r="CZ31" s="170"/>
      <c r="DA31" s="170"/>
      <c r="DB31" s="170"/>
      <c r="DC31" s="170"/>
      <c r="DD31" s="170"/>
      <c r="DE31" s="170"/>
      <c r="DF31" s="170"/>
      <c r="DG31" s="170"/>
      <c r="DH31" s="170"/>
      <c r="DI31" s="170"/>
      <c r="DJ31" s="170"/>
      <c r="DK31" s="170"/>
      <c r="DL31" s="170"/>
    </row>
    <row r="32" spans="1:116" s="171" customFormat="1" ht="20.25" customHeight="1" x14ac:dyDescent="0.25">
      <c r="A32" s="159">
        <v>24</v>
      </c>
      <c r="B32" s="167" t="s">
        <v>534</v>
      </c>
      <c r="C32" s="172" t="s">
        <v>1142</v>
      </c>
      <c r="D32" s="150"/>
      <c r="E32" s="150"/>
      <c r="F32" s="173"/>
      <c r="G32" s="173"/>
      <c r="H32" s="173"/>
      <c r="I32" s="173"/>
      <c r="J32" s="173"/>
      <c r="K32" s="173"/>
      <c r="L32" s="173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0"/>
      <c r="BQ32" s="170"/>
      <c r="BR32" s="170"/>
      <c r="BS32" s="170"/>
      <c r="BT32" s="170"/>
      <c r="BU32" s="170"/>
      <c r="BV32" s="170"/>
      <c r="BW32" s="170"/>
      <c r="BX32" s="170"/>
      <c r="BY32" s="170"/>
      <c r="BZ32" s="170"/>
      <c r="CA32" s="170"/>
      <c r="CB32" s="170"/>
      <c r="CC32" s="170"/>
      <c r="CD32" s="170"/>
      <c r="CE32" s="170"/>
      <c r="CF32" s="170"/>
      <c r="CG32" s="170"/>
      <c r="CH32" s="170"/>
      <c r="CI32" s="170"/>
      <c r="CJ32" s="170"/>
      <c r="CK32" s="170"/>
      <c r="CL32" s="170"/>
      <c r="CM32" s="170"/>
      <c r="CN32" s="170"/>
      <c r="CO32" s="170"/>
      <c r="CP32" s="170"/>
      <c r="CQ32" s="170"/>
      <c r="CR32" s="170"/>
      <c r="CS32" s="170"/>
      <c r="CT32" s="170"/>
      <c r="CU32" s="170"/>
      <c r="CV32" s="170"/>
      <c r="CW32" s="170"/>
      <c r="CX32" s="170"/>
      <c r="CY32" s="170"/>
      <c r="CZ32" s="170"/>
      <c r="DA32" s="170"/>
      <c r="DB32" s="170"/>
      <c r="DC32" s="170"/>
      <c r="DD32" s="170"/>
      <c r="DE32" s="170"/>
      <c r="DF32" s="170"/>
      <c r="DG32" s="170"/>
      <c r="DH32" s="170"/>
      <c r="DI32" s="170"/>
      <c r="DJ32" s="170"/>
      <c r="DK32" s="170"/>
      <c r="DL32" s="170"/>
    </row>
    <row r="33" spans="1:116" s="171" customFormat="1" ht="20.25" customHeight="1" x14ac:dyDescent="0.25">
      <c r="A33" s="159">
        <v>25</v>
      </c>
      <c r="B33" s="167" t="s">
        <v>535</v>
      </c>
      <c r="C33" s="172" t="s">
        <v>1143</v>
      </c>
      <c r="D33" s="150"/>
      <c r="E33" s="150"/>
      <c r="F33" s="173"/>
      <c r="G33" s="173"/>
      <c r="H33" s="173"/>
      <c r="I33" s="173"/>
      <c r="J33" s="173"/>
      <c r="K33" s="173"/>
      <c r="L33" s="173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0"/>
      <c r="BC33" s="170"/>
      <c r="BD33" s="170"/>
      <c r="BE33" s="170"/>
      <c r="BF33" s="170"/>
      <c r="BG33" s="170"/>
      <c r="BH33" s="170"/>
      <c r="BI33" s="170"/>
      <c r="BJ33" s="170"/>
      <c r="BK33" s="170"/>
      <c r="BL33" s="170"/>
      <c r="BM33" s="170"/>
      <c r="BN33" s="170"/>
      <c r="BO33" s="170"/>
      <c r="BP33" s="170"/>
      <c r="BQ33" s="170"/>
      <c r="BR33" s="170"/>
      <c r="BS33" s="170"/>
      <c r="BT33" s="170"/>
      <c r="BU33" s="170"/>
      <c r="BV33" s="170"/>
      <c r="BW33" s="170"/>
      <c r="BX33" s="170"/>
      <c r="BY33" s="170"/>
      <c r="BZ33" s="170"/>
      <c r="CA33" s="170"/>
      <c r="CB33" s="170"/>
      <c r="CC33" s="170"/>
      <c r="CD33" s="170"/>
      <c r="CE33" s="170"/>
      <c r="CF33" s="170"/>
      <c r="CG33" s="170"/>
      <c r="CH33" s="170"/>
      <c r="CI33" s="170"/>
      <c r="CJ33" s="170"/>
      <c r="CK33" s="170"/>
      <c r="CL33" s="170"/>
      <c r="CM33" s="170"/>
      <c r="CN33" s="170"/>
      <c r="CO33" s="170"/>
      <c r="CP33" s="170"/>
      <c r="CQ33" s="170"/>
      <c r="CR33" s="170"/>
      <c r="CS33" s="170"/>
      <c r="CT33" s="170"/>
      <c r="CU33" s="170"/>
      <c r="CV33" s="170"/>
      <c r="CW33" s="170"/>
      <c r="CX33" s="170"/>
      <c r="CY33" s="170"/>
      <c r="CZ33" s="170"/>
      <c r="DA33" s="170"/>
      <c r="DB33" s="170"/>
      <c r="DC33" s="170"/>
      <c r="DD33" s="170"/>
      <c r="DE33" s="170"/>
      <c r="DF33" s="170"/>
      <c r="DG33" s="170"/>
      <c r="DH33" s="170"/>
      <c r="DI33" s="170"/>
      <c r="DJ33" s="170"/>
      <c r="DK33" s="170"/>
      <c r="DL33" s="170"/>
    </row>
    <row r="34" spans="1:116" s="171" customFormat="1" ht="20.25" customHeight="1" x14ac:dyDescent="0.25">
      <c r="A34" s="159">
        <v>26</v>
      </c>
      <c r="B34" s="167" t="s">
        <v>536</v>
      </c>
      <c r="C34" s="172" t="s">
        <v>1144</v>
      </c>
      <c r="D34" s="150"/>
      <c r="E34" s="150"/>
      <c r="F34" s="173"/>
      <c r="G34" s="173"/>
      <c r="H34" s="173"/>
      <c r="I34" s="173"/>
      <c r="J34" s="173"/>
      <c r="K34" s="173"/>
      <c r="L34" s="173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0"/>
      <c r="BQ34" s="170"/>
      <c r="BR34" s="170"/>
      <c r="BS34" s="170"/>
      <c r="BT34" s="170"/>
      <c r="BU34" s="170"/>
      <c r="BV34" s="170"/>
      <c r="BW34" s="170"/>
      <c r="BX34" s="170"/>
      <c r="BY34" s="170"/>
      <c r="BZ34" s="170"/>
      <c r="CA34" s="170"/>
      <c r="CB34" s="170"/>
      <c r="CC34" s="170"/>
      <c r="CD34" s="170"/>
      <c r="CE34" s="170"/>
      <c r="CF34" s="170"/>
      <c r="CG34" s="170"/>
      <c r="CH34" s="170"/>
      <c r="CI34" s="170"/>
      <c r="CJ34" s="170"/>
      <c r="CK34" s="170"/>
      <c r="CL34" s="170"/>
      <c r="CM34" s="170"/>
      <c r="CN34" s="170"/>
      <c r="CO34" s="170"/>
      <c r="CP34" s="170"/>
      <c r="CQ34" s="170"/>
      <c r="CR34" s="170"/>
      <c r="CS34" s="170"/>
      <c r="CT34" s="170"/>
      <c r="CU34" s="170"/>
      <c r="CV34" s="170"/>
      <c r="CW34" s="170"/>
      <c r="CX34" s="170"/>
      <c r="CY34" s="170"/>
      <c r="CZ34" s="170"/>
      <c r="DA34" s="170"/>
      <c r="DB34" s="170"/>
      <c r="DC34" s="170"/>
      <c r="DD34" s="170"/>
      <c r="DE34" s="170"/>
      <c r="DF34" s="170"/>
      <c r="DG34" s="170"/>
      <c r="DH34" s="170"/>
      <c r="DI34" s="170"/>
      <c r="DJ34" s="170"/>
      <c r="DK34" s="170"/>
      <c r="DL34" s="170"/>
    </row>
    <row r="35" spans="1:116" s="171" customFormat="1" ht="20.25" customHeight="1" x14ac:dyDescent="0.25">
      <c r="A35" s="159">
        <v>27</v>
      </c>
      <c r="B35" s="167" t="s">
        <v>537</v>
      </c>
      <c r="C35" s="172" t="s">
        <v>1145</v>
      </c>
      <c r="D35" s="150"/>
      <c r="E35" s="150"/>
      <c r="F35" s="173"/>
      <c r="G35" s="173"/>
      <c r="H35" s="173"/>
      <c r="I35" s="173"/>
      <c r="J35" s="173"/>
      <c r="K35" s="173"/>
      <c r="L35" s="173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0"/>
      <c r="BQ35" s="170"/>
      <c r="BR35" s="170"/>
      <c r="BS35" s="170"/>
      <c r="BT35" s="170"/>
      <c r="BU35" s="170"/>
      <c r="BV35" s="170"/>
      <c r="BW35" s="170"/>
      <c r="BX35" s="170"/>
      <c r="BY35" s="170"/>
      <c r="BZ35" s="170"/>
      <c r="CA35" s="170"/>
      <c r="CB35" s="170"/>
      <c r="CC35" s="170"/>
      <c r="CD35" s="170"/>
      <c r="CE35" s="170"/>
      <c r="CF35" s="170"/>
      <c r="CG35" s="170"/>
      <c r="CH35" s="170"/>
      <c r="CI35" s="170"/>
      <c r="CJ35" s="170"/>
      <c r="CK35" s="170"/>
      <c r="CL35" s="170"/>
      <c r="CM35" s="170"/>
      <c r="CN35" s="170"/>
      <c r="CO35" s="170"/>
      <c r="CP35" s="170"/>
      <c r="CQ35" s="170"/>
      <c r="CR35" s="170"/>
      <c r="CS35" s="170"/>
      <c r="CT35" s="170"/>
      <c r="CU35" s="170"/>
      <c r="CV35" s="170"/>
      <c r="CW35" s="170"/>
      <c r="CX35" s="170"/>
      <c r="CY35" s="170"/>
      <c r="CZ35" s="170"/>
      <c r="DA35" s="170"/>
      <c r="DB35" s="170"/>
      <c r="DC35" s="170"/>
      <c r="DD35" s="170"/>
      <c r="DE35" s="170"/>
      <c r="DF35" s="170"/>
      <c r="DG35" s="170"/>
      <c r="DH35" s="170"/>
      <c r="DI35" s="170"/>
      <c r="DJ35" s="170"/>
      <c r="DK35" s="170"/>
      <c r="DL35" s="170"/>
    </row>
    <row r="36" spans="1:116" s="171" customFormat="1" ht="20.25" customHeight="1" x14ac:dyDescent="0.25">
      <c r="A36" s="159">
        <v>28</v>
      </c>
      <c r="B36" s="167" t="s">
        <v>538</v>
      </c>
      <c r="C36" s="172" t="s">
        <v>1146</v>
      </c>
      <c r="D36" s="150"/>
      <c r="E36" s="150"/>
      <c r="F36" s="173"/>
      <c r="G36" s="173"/>
      <c r="H36" s="173"/>
      <c r="I36" s="173"/>
      <c r="J36" s="173"/>
      <c r="K36" s="173"/>
      <c r="L36" s="173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0"/>
      <c r="BQ36" s="170"/>
      <c r="BR36" s="170"/>
      <c r="BS36" s="170"/>
      <c r="BT36" s="170"/>
      <c r="BU36" s="170"/>
      <c r="BV36" s="170"/>
      <c r="BW36" s="170"/>
      <c r="BX36" s="170"/>
      <c r="BY36" s="170"/>
      <c r="BZ36" s="170"/>
      <c r="CA36" s="170"/>
      <c r="CB36" s="170"/>
      <c r="CC36" s="170"/>
      <c r="CD36" s="170"/>
      <c r="CE36" s="170"/>
      <c r="CF36" s="170"/>
      <c r="CG36" s="170"/>
      <c r="CH36" s="170"/>
      <c r="CI36" s="170"/>
      <c r="CJ36" s="170"/>
      <c r="CK36" s="170"/>
      <c r="CL36" s="170"/>
      <c r="CM36" s="170"/>
      <c r="CN36" s="170"/>
      <c r="CO36" s="170"/>
      <c r="CP36" s="170"/>
      <c r="CQ36" s="170"/>
      <c r="CR36" s="170"/>
      <c r="CS36" s="170"/>
      <c r="CT36" s="170"/>
      <c r="CU36" s="170"/>
      <c r="CV36" s="170"/>
      <c r="CW36" s="170"/>
      <c r="CX36" s="170"/>
      <c r="CY36" s="170"/>
      <c r="CZ36" s="170"/>
      <c r="DA36" s="170"/>
      <c r="DB36" s="170"/>
      <c r="DC36" s="170"/>
      <c r="DD36" s="170"/>
      <c r="DE36" s="170"/>
      <c r="DF36" s="170"/>
      <c r="DG36" s="170"/>
      <c r="DH36" s="170"/>
      <c r="DI36" s="170"/>
      <c r="DJ36" s="170"/>
      <c r="DK36" s="170"/>
      <c r="DL36" s="170"/>
    </row>
    <row r="37" spans="1:116" s="171" customFormat="1" ht="38.25" customHeight="1" x14ac:dyDescent="0.25">
      <c r="A37" s="159">
        <v>29</v>
      </c>
      <c r="B37" s="167" t="s">
        <v>539</v>
      </c>
      <c r="C37" s="168" t="s">
        <v>1147</v>
      </c>
      <c r="D37" s="150"/>
      <c r="E37" s="150"/>
      <c r="F37" s="169"/>
      <c r="G37" s="169"/>
      <c r="H37" s="169"/>
      <c r="I37" s="169"/>
      <c r="J37" s="169"/>
      <c r="K37" s="169"/>
      <c r="L37" s="169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0"/>
      <c r="BQ37" s="170"/>
      <c r="BR37" s="170"/>
      <c r="BS37" s="170"/>
      <c r="BT37" s="170"/>
      <c r="BU37" s="170"/>
      <c r="BV37" s="170"/>
      <c r="BW37" s="170"/>
      <c r="BX37" s="170"/>
      <c r="BY37" s="170"/>
      <c r="BZ37" s="170"/>
      <c r="CA37" s="170"/>
      <c r="CB37" s="170"/>
      <c r="CC37" s="170"/>
      <c r="CD37" s="170"/>
      <c r="CE37" s="170"/>
      <c r="CF37" s="170"/>
      <c r="CG37" s="170"/>
      <c r="CH37" s="170"/>
      <c r="CI37" s="170"/>
      <c r="CJ37" s="170"/>
      <c r="CK37" s="170"/>
      <c r="CL37" s="170"/>
      <c r="CM37" s="170"/>
      <c r="CN37" s="170"/>
      <c r="CO37" s="170"/>
      <c r="CP37" s="170"/>
      <c r="CQ37" s="170"/>
      <c r="CR37" s="170"/>
      <c r="CS37" s="170"/>
      <c r="CT37" s="170"/>
      <c r="CU37" s="170"/>
      <c r="CV37" s="170"/>
      <c r="CW37" s="170"/>
      <c r="CX37" s="170"/>
      <c r="CY37" s="170"/>
      <c r="CZ37" s="170"/>
      <c r="DA37" s="170"/>
      <c r="DB37" s="170"/>
      <c r="DC37" s="170"/>
      <c r="DD37" s="170"/>
      <c r="DE37" s="170"/>
      <c r="DF37" s="170"/>
      <c r="DG37" s="170"/>
      <c r="DH37" s="170"/>
      <c r="DI37" s="170"/>
      <c r="DJ37" s="170"/>
      <c r="DK37" s="170"/>
      <c r="DL37" s="170"/>
    </row>
    <row r="38" spans="1:116" s="171" customFormat="1" ht="21" customHeight="1" x14ac:dyDescent="0.25">
      <c r="A38" s="159">
        <v>30</v>
      </c>
      <c r="B38" s="167" t="s">
        <v>540</v>
      </c>
      <c r="C38" s="168" t="s">
        <v>1148</v>
      </c>
      <c r="D38" s="150"/>
      <c r="E38" s="150"/>
      <c r="F38" s="169"/>
      <c r="G38" s="169"/>
      <c r="H38" s="169"/>
      <c r="I38" s="169"/>
      <c r="J38" s="169"/>
      <c r="K38" s="169"/>
      <c r="L38" s="169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0"/>
      <c r="BT38" s="170"/>
      <c r="BU38" s="170"/>
      <c r="BV38" s="170"/>
      <c r="BW38" s="170"/>
      <c r="BX38" s="170"/>
      <c r="BY38" s="170"/>
      <c r="BZ38" s="170"/>
      <c r="CA38" s="170"/>
      <c r="CB38" s="170"/>
      <c r="CC38" s="170"/>
      <c r="CD38" s="170"/>
      <c r="CE38" s="170"/>
      <c r="CF38" s="170"/>
      <c r="CG38" s="170"/>
      <c r="CH38" s="170"/>
      <c r="CI38" s="170"/>
      <c r="CJ38" s="170"/>
      <c r="CK38" s="170"/>
      <c r="CL38" s="170"/>
      <c r="CM38" s="170"/>
      <c r="CN38" s="170"/>
      <c r="CO38" s="170"/>
      <c r="CP38" s="170"/>
      <c r="CQ38" s="170"/>
      <c r="CR38" s="170"/>
      <c r="CS38" s="170"/>
      <c r="CT38" s="170"/>
      <c r="CU38" s="170"/>
      <c r="CV38" s="170"/>
      <c r="CW38" s="170"/>
      <c r="CX38" s="170"/>
      <c r="CY38" s="170"/>
      <c r="CZ38" s="170"/>
      <c r="DA38" s="170"/>
      <c r="DB38" s="170"/>
      <c r="DC38" s="170"/>
      <c r="DD38" s="170"/>
      <c r="DE38" s="170"/>
      <c r="DF38" s="170"/>
      <c r="DG38" s="170"/>
      <c r="DH38" s="170"/>
      <c r="DI38" s="170"/>
      <c r="DJ38" s="170"/>
      <c r="DK38" s="170"/>
      <c r="DL38" s="170"/>
    </row>
    <row r="39" spans="1:116" s="171" customFormat="1" ht="21" customHeight="1" x14ac:dyDescent="0.25">
      <c r="A39" s="159">
        <v>31</v>
      </c>
      <c r="B39" s="167" t="s">
        <v>541</v>
      </c>
      <c r="C39" s="168" t="s">
        <v>1149</v>
      </c>
      <c r="D39" s="124">
        <f>D40+D41+D42+D43</f>
        <v>0</v>
      </c>
      <c r="E39" s="124">
        <f>E40+E41</f>
        <v>0</v>
      </c>
      <c r="F39" s="169"/>
      <c r="G39" s="169"/>
      <c r="H39" s="169"/>
      <c r="I39" s="169"/>
      <c r="J39" s="169"/>
      <c r="K39" s="169"/>
      <c r="L39" s="169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0"/>
      <c r="BT39" s="170"/>
      <c r="BU39" s="170"/>
      <c r="BV39" s="170"/>
      <c r="BW39" s="170"/>
      <c r="BX39" s="170"/>
      <c r="BY39" s="170"/>
      <c r="BZ39" s="170"/>
      <c r="CA39" s="170"/>
      <c r="CB39" s="170"/>
      <c r="CC39" s="170"/>
      <c r="CD39" s="170"/>
      <c r="CE39" s="170"/>
      <c r="CF39" s="170"/>
      <c r="CG39" s="170"/>
      <c r="CH39" s="170"/>
      <c r="CI39" s="170"/>
      <c r="CJ39" s="170"/>
      <c r="CK39" s="170"/>
      <c r="CL39" s="170"/>
      <c r="CM39" s="170"/>
      <c r="CN39" s="170"/>
      <c r="CO39" s="170"/>
      <c r="CP39" s="170"/>
      <c r="CQ39" s="170"/>
      <c r="CR39" s="170"/>
      <c r="CS39" s="170"/>
      <c r="CT39" s="170"/>
      <c r="CU39" s="170"/>
      <c r="CV39" s="170"/>
      <c r="CW39" s="170"/>
      <c r="CX39" s="170"/>
      <c r="CY39" s="170"/>
      <c r="CZ39" s="170"/>
      <c r="DA39" s="170"/>
      <c r="DB39" s="170"/>
      <c r="DC39" s="170"/>
      <c r="DD39" s="170"/>
      <c r="DE39" s="170"/>
      <c r="DF39" s="170"/>
      <c r="DG39" s="170"/>
      <c r="DH39" s="170"/>
      <c r="DI39" s="170"/>
      <c r="DJ39" s="170"/>
      <c r="DK39" s="170"/>
      <c r="DL39" s="170"/>
    </row>
    <row r="40" spans="1:116" s="171" customFormat="1" ht="21" customHeight="1" x14ac:dyDescent="0.25">
      <c r="A40" s="159">
        <v>32</v>
      </c>
      <c r="B40" s="167" t="s">
        <v>542</v>
      </c>
      <c r="C40" s="172" t="s">
        <v>1150</v>
      </c>
      <c r="D40" s="150"/>
      <c r="E40" s="150"/>
      <c r="F40" s="173"/>
      <c r="G40" s="173"/>
      <c r="H40" s="173"/>
      <c r="I40" s="173"/>
      <c r="J40" s="173"/>
      <c r="K40" s="173"/>
      <c r="L40" s="173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170"/>
      <c r="AV40" s="170"/>
      <c r="AW40" s="170"/>
      <c r="AX40" s="170"/>
      <c r="AY40" s="170"/>
      <c r="AZ40" s="170"/>
      <c r="BA40" s="170"/>
      <c r="BB40" s="170"/>
      <c r="BC40" s="170"/>
      <c r="BD40" s="170"/>
      <c r="BE40" s="170"/>
      <c r="BF40" s="170"/>
      <c r="BG40" s="170"/>
      <c r="BH40" s="170"/>
      <c r="BI40" s="170"/>
      <c r="BJ40" s="170"/>
      <c r="BK40" s="170"/>
      <c r="BL40" s="170"/>
      <c r="BM40" s="170"/>
      <c r="BN40" s="170"/>
      <c r="BO40" s="170"/>
      <c r="BP40" s="170"/>
      <c r="BQ40" s="170"/>
      <c r="BR40" s="170"/>
      <c r="BS40" s="170"/>
      <c r="BT40" s="170"/>
      <c r="BU40" s="170"/>
      <c r="BV40" s="170"/>
      <c r="BW40" s="170"/>
      <c r="BX40" s="170"/>
      <c r="BY40" s="170"/>
      <c r="BZ40" s="170"/>
      <c r="CA40" s="170"/>
      <c r="CB40" s="170"/>
      <c r="CC40" s="170"/>
      <c r="CD40" s="170"/>
      <c r="CE40" s="170"/>
      <c r="CF40" s="170"/>
      <c r="CG40" s="170"/>
      <c r="CH40" s="170"/>
      <c r="CI40" s="170"/>
      <c r="CJ40" s="170"/>
      <c r="CK40" s="170"/>
      <c r="CL40" s="170"/>
      <c r="CM40" s="170"/>
      <c r="CN40" s="170"/>
      <c r="CO40" s="170"/>
      <c r="CP40" s="170"/>
      <c r="CQ40" s="170"/>
      <c r="CR40" s="170"/>
      <c r="CS40" s="170"/>
      <c r="CT40" s="170"/>
      <c r="CU40" s="170"/>
      <c r="CV40" s="170"/>
      <c r="CW40" s="170"/>
      <c r="CX40" s="170"/>
      <c r="CY40" s="170"/>
      <c r="CZ40" s="170"/>
      <c r="DA40" s="170"/>
      <c r="DB40" s="170"/>
      <c r="DC40" s="170"/>
      <c r="DD40" s="170"/>
      <c r="DE40" s="170"/>
      <c r="DF40" s="170"/>
      <c r="DG40" s="170"/>
      <c r="DH40" s="170"/>
      <c r="DI40" s="170"/>
      <c r="DJ40" s="170"/>
      <c r="DK40" s="170"/>
      <c r="DL40" s="170"/>
    </row>
    <row r="41" spans="1:116" s="171" customFormat="1" ht="21" customHeight="1" x14ac:dyDescent="0.25">
      <c r="A41" s="159">
        <v>33</v>
      </c>
      <c r="B41" s="167" t="s">
        <v>543</v>
      </c>
      <c r="C41" s="172" t="s">
        <v>1151</v>
      </c>
      <c r="D41" s="150"/>
      <c r="E41" s="150"/>
      <c r="F41" s="173"/>
      <c r="G41" s="173"/>
      <c r="H41" s="173"/>
      <c r="I41" s="173"/>
      <c r="J41" s="173"/>
      <c r="K41" s="173"/>
      <c r="L41" s="173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170"/>
      <c r="AX41" s="170"/>
      <c r="AY41" s="170"/>
      <c r="AZ41" s="170"/>
      <c r="BA41" s="170"/>
      <c r="BB41" s="170"/>
      <c r="BC41" s="170"/>
      <c r="BD41" s="170"/>
      <c r="BE41" s="170"/>
      <c r="BF41" s="170"/>
      <c r="BG41" s="170"/>
      <c r="BH41" s="170"/>
      <c r="BI41" s="170"/>
      <c r="BJ41" s="170"/>
      <c r="BK41" s="170"/>
      <c r="BL41" s="170"/>
      <c r="BM41" s="170"/>
      <c r="BN41" s="170"/>
      <c r="BO41" s="170"/>
      <c r="BP41" s="170"/>
      <c r="BQ41" s="170"/>
      <c r="BR41" s="170"/>
      <c r="BS41" s="170"/>
      <c r="BT41" s="170"/>
      <c r="BU41" s="170"/>
      <c r="BV41" s="170"/>
      <c r="BW41" s="170"/>
      <c r="BX41" s="170"/>
      <c r="BY41" s="170"/>
      <c r="BZ41" s="170"/>
      <c r="CA41" s="170"/>
      <c r="CB41" s="170"/>
      <c r="CC41" s="170"/>
      <c r="CD41" s="170"/>
      <c r="CE41" s="170"/>
      <c r="CF41" s="170"/>
      <c r="CG41" s="170"/>
      <c r="CH41" s="170"/>
      <c r="CI41" s="170"/>
      <c r="CJ41" s="170"/>
      <c r="CK41" s="170"/>
      <c r="CL41" s="170"/>
      <c r="CM41" s="170"/>
      <c r="CN41" s="170"/>
      <c r="CO41" s="170"/>
      <c r="CP41" s="170"/>
      <c r="CQ41" s="170"/>
      <c r="CR41" s="170"/>
      <c r="CS41" s="170"/>
      <c r="CT41" s="170"/>
      <c r="CU41" s="170"/>
      <c r="CV41" s="170"/>
      <c r="CW41" s="170"/>
      <c r="CX41" s="170"/>
      <c r="CY41" s="170"/>
      <c r="CZ41" s="170"/>
      <c r="DA41" s="170"/>
      <c r="DB41" s="170"/>
      <c r="DC41" s="170"/>
      <c r="DD41" s="170"/>
      <c r="DE41" s="170"/>
      <c r="DF41" s="170"/>
      <c r="DG41" s="170"/>
      <c r="DH41" s="170"/>
      <c r="DI41" s="170"/>
      <c r="DJ41" s="170"/>
      <c r="DK41" s="170"/>
      <c r="DL41" s="170"/>
    </row>
    <row r="42" spans="1:116" s="171" customFormat="1" ht="21" customHeight="1" x14ac:dyDescent="0.25">
      <c r="A42" s="159">
        <v>34</v>
      </c>
      <c r="B42" s="167" t="s">
        <v>544</v>
      </c>
      <c r="C42" s="172" t="s">
        <v>1152</v>
      </c>
      <c r="D42" s="150"/>
      <c r="E42" s="151" t="s">
        <v>587</v>
      </c>
      <c r="F42" s="173"/>
      <c r="G42" s="173"/>
      <c r="H42" s="173"/>
      <c r="I42" s="173"/>
      <c r="J42" s="173"/>
      <c r="K42" s="173"/>
      <c r="L42" s="173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  <c r="BB42" s="170"/>
      <c r="BC42" s="170"/>
      <c r="BD42" s="170"/>
      <c r="BE42" s="170"/>
      <c r="BF42" s="170"/>
      <c r="BG42" s="170"/>
      <c r="BH42" s="170"/>
      <c r="BI42" s="170"/>
      <c r="BJ42" s="170"/>
      <c r="BK42" s="170"/>
      <c r="BL42" s="170"/>
      <c r="BM42" s="170"/>
      <c r="BN42" s="170"/>
      <c r="BO42" s="170"/>
      <c r="BP42" s="170"/>
      <c r="BQ42" s="170"/>
      <c r="BR42" s="170"/>
      <c r="BS42" s="170"/>
      <c r="BT42" s="170"/>
      <c r="BU42" s="170"/>
      <c r="BV42" s="170"/>
      <c r="BW42" s="170"/>
      <c r="BX42" s="170"/>
      <c r="BY42" s="170"/>
      <c r="BZ42" s="170"/>
      <c r="CA42" s="170"/>
      <c r="CB42" s="170"/>
      <c r="CC42" s="170"/>
      <c r="CD42" s="170"/>
      <c r="CE42" s="170"/>
      <c r="CF42" s="170"/>
      <c r="CG42" s="170"/>
      <c r="CH42" s="170"/>
      <c r="CI42" s="170"/>
      <c r="CJ42" s="170"/>
      <c r="CK42" s="170"/>
      <c r="CL42" s="170"/>
      <c r="CM42" s="170"/>
      <c r="CN42" s="170"/>
      <c r="CO42" s="170"/>
      <c r="CP42" s="170"/>
      <c r="CQ42" s="170"/>
      <c r="CR42" s="170"/>
      <c r="CS42" s="170"/>
      <c r="CT42" s="170"/>
      <c r="CU42" s="170"/>
      <c r="CV42" s="170"/>
      <c r="CW42" s="170"/>
      <c r="CX42" s="170"/>
      <c r="CY42" s="170"/>
      <c r="CZ42" s="170"/>
      <c r="DA42" s="170"/>
      <c r="DB42" s="170"/>
      <c r="DC42" s="170"/>
      <c r="DD42" s="170"/>
      <c r="DE42" s="170"/>
      <c r="DF42" s="170"/>
      <c r="DG42" s="170"/>
      <c r="DH42" s="170"/>
      <c r="DI42" s="170"/>
      <c r="DJ42" s="170"/>
      <c r="DK42" s="170"/>
      <c r="DL42" s="170"/>
    </row>
    <row r="43" spans="1:116" s="171" customFormat="1" ht="21" customHeight="1" x14ac:dyDescent="0.25">
      <c r="A43" s="159">
        <v>35</v>
      </c>
      <c r="B43" s="167" t="s">
        <v>545</v>
      </c>
      <c r="C43" s="172" t="s">
        <v>1153</v>
      </c>
      <c r="D43" s="150"/>
      <c r="E43" s="151" t="s">
        <v>587</v>
      </c>
      <c r="F43" s="173"/>
      <c r="G43" s="173"/>
      <c r="H43" s="173"/>
      <c r="I43" s="173"/>
      <c r="J43" s="173"/>
      <c r="K43" s="173"/>
      <c r="L43" s="173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0"/>
      <c r="BC43" s="170"/>
      <c r="BD43" s="170"/>
      <c r="BE43" s="170"/>
      <c r="BF43" s="170"/>
      <c r="BG43" s="170"/>
      <c r="BH43" s="170"/>
      <c r="BI43" s="170"/>
      <c r="BJ43" s="170"/>
      <c r="BK43" s="170"/>
      <c r="BL43" s="170"/>
      <c r="BM43" s="170"/>
      <c r="BN43" s="170"/>
      <c r="BO43" s="170"/>
      <c r="BP43" s="170"/>
      <c r="BQ43" s="170"/>
      <c r="BR43" s="170"/>
      <c r="BS43" s="170"/>
      <c r="BT43" s="170"/>
      <c r="BU43" s="170"/>
      <c r="BV43" s="170"/>
      <c r="BW43" s="170"/>
      <c r="BX43" s="170"/>
      <c r="BY43" s="170"/>
      <c r="BZ43" s="170"/>
      <c r="CA43" s="170"/>
      <c r="CB43" s="170"/>
      <c r="CC43" s="170"/>
      <c r="CD43" s="170"/>
      <c r="CE43" s="170"/>
      <c r="CF43" s="170"/>
      <c r="CG43" s="170"/>
      <c r="CH43" s="170"/>
      <c r="CI43" s="170"/>
      <c r="CJ43" s="170"/>
      <c r="CK43" s="170"/>
      <c r="CL43" s="170"/>
      <c r="CM43" s="170"/>
      <c r="CN43" s="170"/>
      <c r="CO43" s="170"/>
      <c r="CP43" s="170"/>
      <c r="CQ43" s="170"/>
      <c r="CR43" s="170"/>
      <c r="CS43" s="170"/>
      <c r="CT43" s="170"/>
      <c r="CU43" s="170"/>
      <c r="CV43" s="170"/>
      <c r="CW43" s="170"/>
      <c r="CX43" s="170"/>
      <c r="CY43" s="170"/>
      <c r="CZ43" s="170"/>
      <c r="DA43" s="170"/>
      <c r="DB43" s="170"/>
      <c r="DC43" s="170"/>
      <c r="DD43" s="170"/>
      <c r="DE43" s="170"/>
      <c r="DF43" s="170"/>
      <c r="DG43" s="170"/>
      <c r="DH43" s="170"/>
      <c r="DI43" s="170"/>
      <c r="DJ43" s="170"/>
      <c r="DK43" s="170"/>
      <c r="DL43" s="170"/>
    </row>
    <row r="44" spans="1:116" s="171" customFormat="1" ht="33" customHeight="1" x14ac:dyDescent="0.25">
      <c r="A44" s="159">
        <v>36</v>
      </c>
      <c r="B44" s="167" t="s">
        <v>546</v>
      </c>
      <c r="C44" s="168" t="s">
        <v>1154</v>
      </c>
      <c r="D44" s="150"/>
      <c r="E44" s="150"/>
      <c r="F44" s="169"/>
      <c r="G44" s="169"/>
      <c r="H44" s="169"/>
      <c r="I44" s="169"/>
      <c r="J44" s="169"/>
      <c r="K44" s="169"/>
      <c r="L44" s="169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0"/>
      <c r="BC44" s="170"/>
      <c r="BD44" s="170"/>
      <c r="BE44" s="170"/>
      <c r="BF44" s="170"/>
      <c r="BG44" s="170"/>
      <c r="BH44" s="170"/>
      <c r="BI44" s="170"/>
      <c r="BJ44" s="170"/>
      <c r="BK44" s="170"/>
      <c r="BL44" s="170"/>
      <c r="BM44" s="170"/>
      <c r="BN44" s="170"/>
      <c r="BO44" s="170"/>
      <c r="BP44" s="170"/>
      <c r="BQ44" s="170"/>
      <c r="BR44" s="170"/>
      <c r="BS44" s="170"/>
      <c r="BT44" s="170"/>
      <c r="BU44" s="170"/>
      <c r="BV44" s="170"/>
      <c r="BW44" s="170"/>
      <c r="BX44" s="170"/>
      <c r="BY44" s="170"/>
      <c r="BZ44" s="170"/>
      <c r="CA44" s="170"/>
      <c r="CB44" s="170"/>
      <c r="CC44" s="170"/>
      <c r="CD44" s="170"/>
      <c r="CE44" s="170"/>
      <c r="CF44" s="170"/>
      <c r="CG44" s="170"/>
      <c r="CH44" s="170"/>
      <c r="CI44" s="170"/>
      <c r="CJ44" s="170"/>
      <c r="CK44" s="170"/>
      <c r="CL44" s="170"/>
      <c r="CM44" s="170"/>
      <c r="CN44" s="170"/>
      <c r="CO44" s="170"/>
      <c r="CP44" s="170"/>
      <c r="CQ44" s="170"/>
      <c r="CR44" s="170"/>
      <c r="CS44" s="170"/>
      <c r="CT44" s="170"/>
      <c r="CU44" s="170"/>
      <c r="CV44" s="170"/>
      <c r="CW44" s="170"/>
      <c r="CX44" s="170"/>
      <c r="CY44" s="170"/>
      <c r="CZ44" s="170"/>
      <c r="DA44" s="170"/>
      <c r="DB44" s="170"/>
      <c r="DC44" s="170"/>
      <c r="DD44" s="170"/>
      <c r="DE44" s="170"/>
      <c r="DF44" s="170"/>
      <c r="DG44" s="170"/>
      <c r="DH44" s="170"/>
      <c r="DI44" s="170"/>
      <c r="DJ44" s="170"/>
      <c r="DK44" s="170"/>
      <c r="DL44" s="170"/>
    </row>
    <row r="45" spans="1:116" s="171" customFormat="1" ht="24" customHeight="1" x14ac:dyDescent="0.25">
      <c r="A45" s="159">
        <v>37</v>
      </c>
      <c r="B45" s="167" t="s">
        <v>547</v>
      </c>
      <c r="C45" s="168" t="s">
        <v>1155</v>
      </c>
      <c r="D45" s="124">
        <f>D46+D47+D48</f>
        <v>0</v>
      </c>
      <c r="E45" s="124">
        <f>E46+E47+E48</f>
        <v>0</v>
      </c>
      <c r="F45" s="169"/>
      <c r="G45" s="169"/>
      <c r="H45" s="169"/>
      <c r="I45" s="169"/>
      <c r="J45" s="169"/>
      <c r="K45" s="169"/>
      <c r="L45" s="169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  <c r="BA45" s="170"/>
      <c r="BB45" s="170"/>
      <c r="BC45" s="170"/>
      <c r="BD45" s="170"/>
      <c r="BE45" s="170"/>
      <c r="BF45" s="170"/>
      <c r="BG45" s="170"/>
      <c r="BH45" s="170"/>
      <c r="BI45" s="170"/>
      <c r="BJ45" s="170"/>
      <c r="BK45" s="170"/>
      <c r="BL45" s="170"/>
      <c r="BM45" s="170"/>
      <c r="BN45" s="170"/>
      <c r="BO45" s="170"/>
      <c r="BP45" s="170"/>
      <c r="BQ45" s="170"/>
      <c r="BR45" s="170"/>
      <c r="BS45" s="170"/>
      <c r="BT45" s="170"/>
      <c r="BU45" s="170"/>
      <c r="BV45" s="170"/>
      <c r="BW45" s="170"/>
      <c r="BX45" s="170"/>
      <c r="BY45" s="170"/>
      <c r="BZ45" s="170"/>
      <c r="CA45" s="170"/>
      <c r="CB45" s="170"/>
      <c r="CC45" s="170"/>
      <c r="CD45" s="170"/>
      <c r="CE45" s="170"/>
      <c r="CF45" s="170"/>
      <c r="CG45" s="170"/>
      <c r="CH45" s="170"/>
      <c r="CI45" s="170"/>
      <c r="CJ45" s="170"/>
      <c r="CK45" s="170"/>
      <c r="CL45" s="170"/>
      <c r="CM45" s="170"/>
      <c r="CN45" s="170"/>
      <c r="CO45" s="170"/>
      <c r="CP45" s="170"/>
      <c r="CQ45" s="170"/>
      <c r="CR45" s="170"/>
      <c r="CS45" s="170"/>
      <c r="CT45" s="170"/>
      <c r="CU45" s="170"/>
      <c r="CV45" s="170"/>
      <c r="CW45" s="170"/>
      <c r="CX45" s="170"/>
      <c r="CY45" s="170"/>
      <c r="CZ45" s="170"/>
      <c r="DA45" s="170"/>
      <c r="DB45" s="170"/>
      <c r="DC45" s="170"/>
      <c r="DD45" s="170"/>
      <c r="DE45" s="170"/>
      <c r="DF45" s="170"/>
      <c r="DG45" s="170"/>
      <c r="DH45" s="170"/>
      <c r="DI45" s="170"/>
      <c r="DJ45" s="170"/>
      <c r="DK45" s="170"/>
      <c r="DL45" s="170"/>
    </row>
    <row r="46" spans="1:116" s="171" customFormat="1" ht="24" customHeight="1" x14ac:dyDescent="0.25">
      <c r="A46" s="159">
        <v>38</v>
      </c>
      <c r="B46" s="167" t="s">
        <v>548</v>
      </c>
      <c r="C46" s="172" t="s">
        <v>1156</v>
      </c>
      <c r="D46" s="150"/>
      <c r="E46" s="150"/>
      <c r="F46" s="173"/>
      <c r="G46" s="173"/>
      <c r="H46" s="173"/>
      <c r="I46" s="173"/>
      <c r="J46" s="173"/>
      <c r="K46" s="173"/>
      <c r="L46" s="173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0"/>
      <c r="BA46" s="170"/>
      <c r="BB46" s="170"/>
      <c r="BC46" s="170"/>
      <c r="BD46" s="170"/>
      <c r="BE46" s="170"/>
      <c r="BF46" s="170"/>
      <c r="BG46" s="170"/>
      <c r="BH46" s="170"/>
      <c r="BI46" s="170"/>
      <c r="BJ46" s="170"/>
      <c r="BK46" s="170"/>
      <c r="BL46" s="170"/>
      <c r="BM46" s="170"/>
      <c r="BN46" s="170"/>
      <c r="BO46" s="170"/>
      <c r="BP46" s="170"/>
      <c r="BQ46" s="170"/>
      <c r="BR46" s="170"/>
      <c r="BS46" s="170"/>
      <c r="BT46" s="170"/>
      <c r="BU46" s="170"/>
      <c r="BV46" s="170"/>
      <c r="BW46" s="170"/>
      <c r="BX46" s="170"/>
      <c r="BY46" s="170"/>
      <c r="BZ46" s="170"/>
      <c r="CA46" s="170"/>
      <c r="CB46" s="170"/>
      <c r="CC46" s="170"/>
      <c r="CD46" s="170"/>
      <c r="CE46" s="170"/>
      <c r="CF46" s="170"/>
      <c r="CG46" s="170"/>
      <c r="CH46" s="170"/>
      <c r="CI46" s="170"/>
      <c r="CJ46" s="170"/>
      <c r="CK46" s="170"/>
      <c r="CL46" s="170"/>
      <c r="CM46" s="170"/>
      <c r="CN46" s="170"/>
      <c r="CO46" s="170"/>
      <c r="CP46" s="170"/>
      <c r="CQ46" s="170"/>
      <c r="CR46" s="170"/>
      <c r="CS46" s="170"/>
      <c r="CT46" s="170"/>
      <c r="CU46" s="170"/>
      <c r="CV46" s="170"/>
      <c r="CW46" s="170"/>
      <c r="CX46" s="170"/>
      <c r="CY46" s="170"/>
      <c r="CZ46" s="170"/>
      <c r="DA46" s="170"/>
      <c r="DB46" s="170"/>
      <c r="DC46" s="170"/>
      <c r="DD46" s="170"/>
      <c r="DE46" s="170"/>
      <c r="DF46" s="170"/>
      <c r="DG46" s="170"/>
      <c r="DH46" s="170"/>
      <c r="DI46" s="170"/>
      <c r="DJ46" s="170"/>
      <c r="DK46" s="170"/>
      <c r="DL46" s="170"/>
    </row>
    <row r="47" spans="1:116" s="171" customFormat="1" ht="24" customHeight="1" x14ac:dyDescent="0.25">
      <c r="A47" s="159">
        <v>39</v>
      </c>
      <c r="B47" s="167" t="s">
        <v>549</v>
      </c>
      <c r="C47" s="172" t="s">
        <v>1157</v>
      </c>
      <c r="D47" s="150"/>
      <c r="E47" s="150"/>
      <c r="F47" s="173"/>
      <c r="G47" s="173"/>
      <c r="H47" s="173"/>
      <c r="I47" s="173"/>
      <c r="J47" s="173"/>
      <c r="K47" s="173"/>
      <c r="L47" s="173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0"/>
      <c r="AT47" s="170"/>
      <c r="AU47" s="170"/>
      <c r="AV47" s="170"/>
      <c r="AW47" s="170"/>
      <c r="AX47" s="170"/>
      <c r="AY47" s="170"/>
      <c r="AZ47" s="170"/>
      <c r="BA47" s="170"/>
      <c r="BB47" s="170"/>
      <c r="BC47" s="170"/>
      <c r="BD47" s="170"/>
      <c r="BE47" s="170"/>
      <c r="BF47" s="170"/>
      <c r="BG47" s="170"/>
      <c r="BH47" s="170"/>
      <c r="BI47" s="170"/>
      <c r="BJ47" s="170"/>
      <c r="BK47" s="170"/>
      <c r="BL47" s="170"/>
      <c r="BM47" s="170"/>
      <c r="BN47" s="170"/>
      <c r="BO47" s="170"/>
      <c r="BP47" s="170"/>
      <c r="BQ47" s="170"/>
      <c r="BR47" s="170"/>
      <c r="BS47" s="170"/>
      <c r="BT47" s="170"/>
      <c r="BU47" s="170"/>
      <c r="BV47" s="170"/>
      <c r="BW47" s="170"/>
      <c r="BX47" s="170"/>
      <c r="BY47" s="170"/>
      <c r="BZ47" s="170"/>
      <c r="CA47" s="170"/>
      <c r="CB47" s="170"/>
      <c r="CC47" s="170"/>
      <c r="CD47" s="170"/>
      <c r="CE47" s="170"/>
      <c r="CF47" s="170"/>
      <c r="CG47" s="170"/>
      <c r="CH47" s="170"/>
      <c r="CI47" s="170"/>
      <c r="CJ47" s="170"/>
      <c r="CK47" s="170"/>
      <c r="CL47" s="170"/>
      <c r="CM47" s="170"/>
      <c r="CN47" s="170"/>
      <c r="CO47" s="170"/>
      <c r="CP47" s="170"/>
      <c r="CQ47" s="170"/>
      <c r="CR47" s="170"/>
      <c r="CS47" s="170"/>
      <c r="CT47" s="170"/>
      <c r="CU47" s="170"/>
      <c r="CV47" s="170"/>
      <c r="CW47" s="170"/>
      <c r="CX47" s="170"/>
      <c r="CY47" s="170"/>
      <c r="CZ47" s="170"/>
      <c r="DA47" s="170"/>
      <c r="DB47" s="170"/>
      <c r="DC47" s="170"/>
      <c r="DD47" s="170"/>
      <c r="DE47" s="170"/>
      <c r="DF47" s="170"/>
      <c r="DG47" s="170"/>
      <c r="DH47" s="170"/>
      <c r="DI47" s="170"/>
      <c r="DJ47" s="170"/>
      <c r="DK47" s="170"/>
      <c r="DL47" s="170"/>
    </row>
    <row r="48" spans="1:116" s="171" customFormat="1" ht="24" customHeight="1" x14ac:dyDescent="0.25">
      <c r="A48" s="159">
        <v>40</v>
      </c>
      <c r="B48" s="167" t="s">
        <v>550</v>
      </c>
      <c r="C48" s="172" t="s">
        <v>1158</v>
      </c>
      <c r="D48" s="150"/>
      <c r="E48" s="150"/>
      <c r="F48" s="173"/>
      <c r="G48" s="173"/>
      <c r="H48" s="173"/>
      <c r="I48" s="173"/>
      <c r="J48" s="173"/>
      <c r="K48" s="173"/>
      <c r="L48" s="173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  <c r="AS48" s="170"/>
      <c r="AT48" s="170"/>
      <c r="AU48" s="170"/>
      <c r="AV48" s="170"/>
      <c r="AW48" s="170"/>
      <c r="AX48" s="170"/>
      <c r="AY48" s="170"/>
      <c r="AZ48" s="170"/>
      <c r="BA48" s="170"/>
      <c r="BB48" s="170"/>
      <c r="BC48" s="170"/>
      <c r="BD48" s="170"/>
      <c r="BE48" s="170"/>
      <c r="BF48" s="170"/>
      <c r="BG48" s="170"/>
      <c r="BH48" s="170"/>
      <c r="BI48" s="170"/>
      <c r="BJ48" s="170"/>
      <c r="BK48" s="170"/>
      <c r="BL48" s="170"/>
      <c r="BM48" s="170"/>
      <c r="BN48" s="170"/>
      <c r="BO48" s="170"/>
      <c r="BP48" s="170"/>
      <c r="BQ48" s="170"/>
      <c r="BR48" s="170"/>
      <c r="BS48" s="170"/>
      <c r="BT48" s="170"/>
      <c r="BU48" s="170"/>
      <c r="BV48" s="170"/>
      <c r="BW48" s="170"/>
      <c r="BX48" s="170"/>
      <c r="BY48" s="170"/>
      <c r="BZ48" s="170"/>
      <c r="CA48" s="170"/>
      <c r="CB48" s="170"/>
      <c r="CC48" s="170"/>
      <c r="CD48" s="170"/>
      <c r="CE48" s="170"/>
      <c r="CF48" s="170"/>
      <c r="CG48" s="170"/>
      <c r="CH48" s="170"/>
      <c r="CI48" s="170"/>
      <c r="CJ48" s="170"/>
      <c r="CK48" s="170"/>
      <c r="CL48" s="170"/>
      <c r="CM48" s="170"/>
      <c r="CN48" s="170"/>
      <c r="CO48" s="170"/>
      <c r="CP48" s="170"/>
      <c r="CQ48" s="170"/>
      <c r="CR48" s="170"/>
      <c r="CS48" s="170"/>
      <c r="CT48" s="170"/>
      <c r="CU48" s="170"/>
      <c r="CV48" s="170"/>
      <c r="CW48" s="170"/>
      <c r="CX48" s="170"/>
      <c r="CY48" s="170"/>
      <c r="CZ48" s="170"/>
      <c r="DA48" s="170"/>
      <c r="DB48" s="170"/>
      <c r="DC48" s="170"/>
      <c r="DD48" s="170"/>
      <c r="DE48" s="170"/>
      <c r="DF48" s="170"/>
      <c r="DG48" s="170"/>
      <c r="DH48" s="170"/>
      <c r="DI48" s="170"/>
      <c r="DJ48" s="170"/>
      <c r="DK48" s="170"/>
      <c r="DL48" s="170"/>
    </row>
    <row r="49" spans="1:5" s="171" customFormat="1" x14ac:dyDescent="0.25">
      <c r="A49" s="176"/>
      <c r="C49" s="162"/>
      <c r="D49" s="162"/>
      <c r="E49" s="162"/>
    </row>
    <row r="50" spans="1:5" s="171" customFormat="1" x14ac:dyDescent="0.25">
      <c r="A50" s="176"/>
      <c r="C50" s="162"/>
      <c r="D50" s="162"/>
      <c r="E50" s="162"/>
    </row>
    <row r="51" spans="1:5" s="171" customFormat="1" x14ac:dyDescent="0.25">
      <c r="A51" s="176"/>
      <c r="C51" s="162"/>
      <c r="D51" s="162"/>
      <c r="E51" s="162"/>
    </row>
    <row r="52" spans="1:5" s="171" customFormat="1" x14ac:dyDescent="0.25">
      <c r="A52" s="176"/>
      <c r="C52" s="162"/>
      <c r="D52" s="162"/>
      <c r="E52" s="162"/>
    </row>
    <row r="53" spans="1:5" s="171" customFormat="1" x14ac:dyDescent="0.25">
      <c r="A53" s="176"/>
      <c r="C53" s="162"/>
      <c r="D53" s="162"/>
      <c r="E53" s="162"/>
    </row>
    <row r="54" spans="1:5" s="171" customFormat="1" x14ac:dyDescent="0.25">
      <c r="A54" s="176"/>
      <c r="C54" s="162"/>
      <c r="D54" s="162"/>
      <c r="E54" s="162"/>
    </row>
    <row r="55" spans="1:5" s="171" customFormat="1" x14ac:dyDescent="0.25">
      <c r="A55" s="176"/>
      <c r="C55" s="162"/>
      <c r="D55" s="162"/>
      <c r="E55" s="162"/>
    </row>
    <row r="56" spans="1:5" s="171" customFormat="1" x14ac:dyDescent="0.25">
      <c r="A56" s="176"/>
      <c r="C56" s="162"/>
      <c r="D56" s="162"/>
      <c r="E56" s="162"/>
    </row>
    <row r="57" spans="1:5" s="171" customFormat="1" x14ac:dyDescent="0.25">
      <c r="A57" s="176"/>
      <c r="C57" s="162"/>
      <c r="D57" s="162"/>
      <c r="E57" s="162"/>
    </row>
    <row r="58" spans="1:5" s="171" customFormat="1" x14ac:dyDescent="0.25">
      <c r="A58" s="176"/>
      <c r="C58" s="162"/>
      <c r="D58" s="162"/>
      <c r="E58" s="162"/>
    </row>
    <row r="59" spans="1:5" s="171" customFormat="1" x14ac:dyDescent="0.25">
      <c r="A59" s="176"/>
      <c r="C59" s="162"/>
      <c r="D59" s="162"/>
      <c r="E59" s="162"/>
    </row>
    <row r="60" spans="1:5" s="171" customFormat="1" x14ac:dyDescent="0.25">
      <c r="A60" s="176"/>
      <c r="C60" s="162"/>
      <c r="D60" s="162"/>
      <c r="E60" s="162"/>
    </row>
    <row r="61" spans="1:5" s="171" customFormat="1" x14ac:dyDescent="0.25">
      <c r="A61" s="176"/>
      <c r="C61" s="162"/>
      <c r="D61" s="162"/>
      <c r="E61" s="162"/>
    </row>
    <row r="62" spans="1:5" s="171" customFormat="1" x14ac:dyDescent="0.25">
      <c r="A62" s="176"/>
      <c r="C62" s="162"/>
      <c r="D62" s="162"/>
      <c r="E62" s="162"/>
    </row>
    <row r="63" spans="1:5" s="171" customFormat="1" x14ac:dyDescent="0.25">
      <c r="A63" s="176"/>
      <c r="C63" s="162"/>
      <c r="D63" s="162"/>
      <c r="E63" s="162"/>
    </row>
    <row r="64" spans="1:5" s="171" customFormat="1" x14ac:dyDescent="0.25">
      <c r="A64" s="176"/>
      <c r="C64" s="162"/>
      <c r="D64" s="162"/>
      <c r="E64" s="162"/>
    </row>
    <row r="65" spans="1:5" s="171" customFormat="1" x14ac:dyDescent="0.25">
      <c r="A65" s="176"/>
      <c r="C65" s="162"/>
      <c r="D65" s="162"/>
      <c r="E65" s="162"/>
    </row>
    <row r="66" spans="1:5" s="171" customFormat="1" x14ac:dyDescent="0.25">
      <c r="A66" s="176"/>
      <c r="C66" s="162"/>
      <c r="D66" s="162"/>
      <c r="E66" s="162"/>
    </row>
    <row r="67" spans="1:5" s="171" customFormat="1" x14ac:dyDescent="0.25">
      <c r="A67" s="176"/>
      <c r="C67" s="162"/>
      <c r="D67" s="162"/>
      <c r="E67" s="162"/>
    </row>
  </sheetData>
  <sheetProtection password="CC3B" sheet="1" objects="1" scenarios="1" formatColumns="0" formatRows="0" selectLockedCells="1"/>
  <mergeCells count="2">
    <mergeCell ref="B1:E1"/>
    <mergeCell ref="B3:E3"/>
  </mergeCells>
  <conditionalFormatting sqref="D46:D48 D44 D40:D41 D32:D38 D26:D30 D19:D24 D16:D17 D10:D13">
    <cfRule type="cellIs" dxfId="234" priority="3" operator="lessThan">
      <formula>$E10</formula>
    </cfRule>
  </conditionalFormatting>
  <conditionalFormatting sqref="D14:E14 D31:E31 D37:E39 D9:E9">
    <cfRule type="expression" dxfId="233" priority="2">
      <formula>IF(D$9&lt;&gt;D$14+D$31+D$37+D$38+D$39,1,0)=1</formula>
    </cfRule>
  </conditionalFormatting>
  <conditionalFormatting sqref="D44:E44">
    <cfRule type="cellIs" dxfId="232" priority="1" operator="greaterThan">
      <formula>D$9</formula>
    </cfRule>
  </conditionalFormatting>
  <dataValidations count="2">
    <dataValidation type="whole" allowBlank="1" showInputMessage="1" showErrorMessage="1" error="Введите целое число" sqref="E9:E41 E44:E48 D9:D48">
      <formula1>0</formula1>
      <formula2>9999999999999990</formula2>
    </dataValidation>
    <dataValidation allowBlank="1" showInputMessage="1" showErrorMessage="1" error="Введите целое число" sqref="E42:E43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zoomScale="75" zoomScaleNormal="75" workbookViewId="0">
      <selection activeCell="D13" sqref="D13"/>
    </sheetView>
  </sheetViews>
  <sheetFormatPr defaultRowHeight="15.75" x14ac:dyDescent="0.25"/>
  <cols>
    <col min="1" max="1" width="6.85546875" style="102" customWidth="1"/>
    <col min="2" max="2" width="56.140625" style="34" customWidth="1"/>
    <col min="3" max="3" width="9.140625" style="34"/>
    <col min="4" max="11" width="14.28515625" style="34" customWidth="1"/>
    <col min="12" max="14" width="23" style="34" customWidth="1"/>
    <col min="15" max="16384" width="9.140625" style="34"/>
  </cols>
  <sheetData>
    <row r="1" spans="1:15" s="45" customFormat="1" ht="21" x14ac:dyDescent="0.25">
      <c r="A1" s="107"/>
      <c r="B1" s="229" t="s">
        <v>553</v>
      </c>
      <c r="C1" s="229"/>
      <c r="D1" s="229"/>
      <c r="E1" s="229"/>
      <c r="F1" s="229"/>
      <c r="G1" s="229"/>
      <c r="H1" s="229"/>
      <c r="I1" s="229"/>
      <c r="J1" s="229"/>
      <c r="K1" s="141"/>
      <c r="L1" s="141"/>
      <c r="M1" s="141"/>
      <c r="N1" s="141"/>
    </row>
    <row r="2" spans="1:15" s="45" customFormat="1" ht="7.5" customHeight="1" x14ac:dyDescent="0.25">
      <c r="A2" s="107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5" s="45" customFormat="1" ht="28.5" customHeight="1" x14ac:dyDescent="0.25">
      <c r="A3" s="107"/>
      <c r="B3" s="229" t="s">
        <v>554</v>
      </c>
      <c r="C3" s="229"/>
      <c r="D3" s="229"/>
      <c r="E3" s="229"/>
      <c r="F3" s="229"/>
      <c r="G3" s="229"/>
      <c r="H3" s="229"/>
      <c r="I3" s="229"/>
      <c r="J3" s="229"/>
      <c r="K3" s="141"/>
      <c r="L3" s="141"/>
      <c r="M3" s="141"/>
      <c r="N3" s="141"/>
    </row>
    <row r="4" spans="1:15" s="45" customFormat="1" ht="7.5" customHeight="1" x14ac:dyDescent="0.25">
      <c r="A4" s="107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5" spans="1:15" s="45" customFormat="1" ht="21" x14ac:dyDescent="0.25">
      <c r="A5" s="107"/>
      <c r="B5" s="229" t="s">
        <v>555</v>
      </c>
      <c r="C5" s="229"/>
      <c r="D5" s="229"/>
      <c r="E5" s="229"/>
      <c r="F5" s="229"/>
      <c r="G5" s="141"/>
      <c r="H5" s="141"/>
      <c r="I5" s="141"/>
      <c r="J5" s="141"/>
      <c r="K5" s="141"/>
      <c r="L5" s="141"/>
      <c r="M5" s="141"/>
      <c r="N5" s="141"/>
    </row>
    <row r="6" spans="1:15" ht="30.75" customHeight="1" x14ac:dyDescent="0.25">
      <c r="A6" s="219" t="s">
        <v>552</v>
      </c>
      <c r="B6" s="222" t="s">
        <v>504</v>
      </c>
      <c r="C6" s="225" t="s">
        <v>495</v>
      </c>
      <c r="D6" s="222" t="s">
        <v>498</v>
      </c>
      <c r="E6" s="227" t="s">
        <v>579</v>
      </c>
      <c r="F6" s="233"/>
      <c r="G6" s="233"/>
      <c r="H6" s="233"/>
      <c r="I6" s="233"/>
      <c r="J6" s="233"/>
      <c r="K6" s="228"/>
      <c r="L6" s="230" t="s">
        <v>585</v>
      </c>
      <c r="M6" s="230"/>
      <c r="N6" s="230"/>
    </row>
    <row r="7" spans="1:15" ht="30.75" customHeight="1" x14ac:dyDescent="0.25">
      <c r="A7" s="220"/>
      <c r="B7" s="223"/>
      <c r="C7" s="225"/>
      <c r="D7" s="223"/>
      <c r="E7" s="222" t="s">
        <v>580</v>
      </c>
      <c r="F7" s="227" t="s">
        <v>581</v>
      </c>
      <c r="G7" s="228"/>
      <c r="H7" s="227" t="s">
        <v>582</v>
      </c>
      <c r="I7" s="228"/>
      <c r="J7" s="231" t="s">
        <v>1263</v>
      </c>
      <c r="K7" s="232"/>
      <c r="L7" s="230" t="s">
        <v>586</v>
      </c>
      <c r="M7" s="230" t="s">
        <v>496</v>
      </c>
      <c r="N7" s="230" t="s">
        <v>505</v>
      </c>
    </row>
    <row r="8" spans="1:15" ht="33" customHeight="1" x14ac:dyDescent="0.25">
      <c r="A8" s="221"/>
      <c r="B8" s="224"/>
      <c r="C8" s="225"/>
      <c r="D8" s="224"/>
      <c r="E8" s="224"/>
      <c r="F8" s="139" t="s">
        <v>583</v>
      </c>
      <c r="G8" s="139" t="s">
        <v>584</v>
      </c>
      <c r="H8" s="139" t="s">
        <v>583</v>
      </c>
      <c r="I8" s="139" t="s">
        <v>584</v>
      </c>
      <c r="J8" s="139" t="s">
        <v>583</v>
      </c>
      <c r="K8" s="139" t="s">
        <v>584</v>
      </c>
      <c r="L8" s="230"/>
      <c r="M8" s="230"/>
      <c r="N8" s="230"/>
    </row>
    <row r="9" spans="1:15" ht="18.75" customHeight="1" x14ac:dyDescent="0.25">
      <c r="A9" s="180"/>
      <c r="B9" s="181">
        <v>1</v>
      </c>
      <c r="C9" s="181">
        <v>2</v>
      </c>
      <c r="D9" s="181">
        <v>3</v>
      </c>
      <c r="E9" s="181">
        <v>4</v>
      </c>
      <c r="F9" s="181">
        <v>5</v>
      </c>
      <c r="G9" s="181">
        <v>6</v>
      </c>
      <c r="H9" s="181">
        <v>7</v>
      </c>
      <c r="I9" s="181">
        <v>8</v>
      </c>
      <c r="J9" s="181">
        <v>9</v>
      </c>
      <c r="K9" s="181">
        <v>10</v>
      </c>
      <c r="L9" s="181">
        <v>11</v>
      </c>
      <c r="M9" s="181">
        <v>12</v>
      </c>
      <c r="N9" s="181">
        <v>13</v>
      </c>
    </row>
    <row r="10" spans="1:15" ht="30" customHeight="1" x14ac:dyDescent="0.25">
      <c r="A10" s="143">
        <v>1</v>
      </c>
      <c r="B10" s="35" t="s">
        <v>556</v>
      </c>
      <c r="C10" s="35" t="s">
        <v>1121</v>
      </c>
      <c r="D10" s="124">
        <f>D11+D12+D15+D22+D27+D28+D29</f>
        <v>0</v>
      </c>
      <c r="E10" s="124">
        <f>E11+E12+E15</f>
        <v>0</v>
      </c>
      <c r="F10" s="124">
        <f t="shared" ref="F10:N10" si="0">F11+F12+F15+F22+F27+F28+F29</f>
        <v>0</v>
      </c>
      <c r="G10" s="124">
        <f t="shared" si="0"/>
        <v>0</v>
      </c>
      <c r="H10" s="124">
        <f>H11+H15</f>
        <v>0</v>
      </c>
      <c r="I10" s="124">
        <f>I11+I15</f>
        <v>0</v>
      </c>
      <c r="J10" s="124">
        <f>J11+J15+J22+J27+J29</f>
        <v>0</v>
      </c>
      <c r="K10" s="124">
        <f>K11+K15+K22+K27+K29</f>
        <v>0</v>
      </c>
      <c r="L10" s="124">
        <f>L12+L15+L22+L27+L28+L29</f>
        <v>0</v>
      </c>
      <c r="M10" s="124">
        <f t="shared" si="0"/>
        <v>0</v>
      </c>
      <c r="N10" s="124">
        <f t="shared" si="0"/>
        <v>0</v>
      </c>
    </row>
    <row r="11" spans="1:15" ht="30" customHeight="1" x14ac:dyDescent="0.25">
      <c r="A11" s="143">
        <v>2</v>
      </c>
      <c r="B11" s="35" t="s">
        <v>619</v>
      </c>
      <c r="C11" s="35" t="s">
        <v>1124</v>
      </c>
      <c r="D11" s="51"/>
      <c r="E11" s="51"/>
      <c r="F11" s="51"/>
      <c r="G11" s="51"/>
      <c r="H11" s="51"/>
      <c r="I11" s="51"/>
      <c r="J11" s="51"/>
      <c r="K11" s="51"/>
      <c r="L11" s="120" t="s">
        <v>587</v>
      </c>
      <c r="M11" s="51"/>
      <c r="N11" s="51"/>
      <c r="O11" s="182"/>
    </row>
    <row r="12" spans="1:15" ht="30" customHeight="1" x14ac:dyDescent="0.25">
      <c r="A12" s="143">
        <v>3</v>
      </c>
      <c r="B12" s="35" t="s">
        <v>557</v>
      </c>
      <c r="C12" s="188" t="s">
        <v>1141</v>
      </c>
      <c r="D12" s="51"/>
      <c r="E12" s="51"/>
      <c r="F12" s="51"/>
      <c r="G12" s="51"/>
      <c r="H12" s="120" t="s">
        <v>587</v>
      </c>
      <c r="I12" s="120" t="s">
        <v>587</v>
      </c>
      <c r="J12" s="120" t="s">
        <v>587</v>
      </c>
      <c r="K12" s="120" t="s">
        <v>587</v>
      </c>
      <c r="L12" s="51"/>
      <c r="M12" s="51"/>
      <c r="N12" s="51"/>
      <c r="O12" s="182"/>
    </row>
    <row r="13" spans="1:15" ht="30" customHeight="1" x14ac:dyDescent="0.25">
      <c r="A13" s="143">
        <v>4</v>
      </c>
      <c r="B13" s="35" t="s">
        <v>558</v>
      </c>
      <c r="C13" s="188" t="s">
        <v>1142</v>
      </c>
      <c r="D13" s="51"/>
      <c r="E13" s="51"/>
      <c r="F13" s="51"/>
      <c r="G13" s="51"/>
      <c r="H13" s="120" t="s">
        <v>587</v>
      </c>
      <c r="I13" s="120" t="s">
        <v>587</v>
      </c>
      <c r="J13" s="120" t="s">
        <v>587</v>
      </c>
      <c r="K13" s="120" t="s">
        <v>587</v>
      </c>
      <c r="L13" s="51"/>
      <c r="M13" s="51"/>
      <c r="N13" s="51"/>
      <c r="O13" s="182"/>
    </row>
    <row r="14" spans="1:15" ht="30" customHeight="1" x14ac:dyDescent="0.25">
      <c r="A14" s="143">
        <v>5</v>
      </c>
      <c r="B14" s="35" t="s">
        <v>559</v>
      </c>
      <c r="C14" s="188" t="s">
        <v>1143</v>
      </c>
      <c r="D14" s="51"/>
      <c r="E14" s="51"/>
      <c r="F14" s="51"/>
      <c r="G14" s="51"/>
      <c r="H14" s="120" t="s">
        <v>587</v>
      </c>
      <c r="I14" s="120" t="s">
        <v>587</v>
      </c>
      <c r="J14" s="120" t="s">
        <v>587</v>
      </c>
      <c r="K14" s="120" t="s">
        <v>587</v>
      </c>
      <c r="L14" s="51"/>
      <c r="M14" s="51"/>
      <c r="N14" s="51"/>
      <c r="O14" s="182"/>
    </row>
    <row r="15" spans="1:15" ht="30" customHeight="1" x14ac:dyDescent="0.25">
      <c r="A15" s="143">
        <v>6</v>
      </c>
      <c r="B15" s="35" t="s">
        <v>560</v>
      </c>
      <c r="C15" s="188" t="s">
        <v>1147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182"/>
    </row>
    <row r="16" spans="1:15" ht="30" customHeight="1" x14ac:dyDescent="0.25">
      <c r="A16" s="143">
        <v>7</v>
      </c>
      <c r="B16" s="35" t="s">
        <v>561</v>
      </c>
      <c r="C16" s="188" t="s">
        <v>1159</v>
      </c>
      <c r="D16" s="51"/>
      <c r="E16" s="120" t="s">
        <v>587</v>
      </c>
      <c r="F16" s="51"/>
      <c r="G16" s="51"/>
      <c r="H16" s="51"/>
      <c r="I16" s="51"/>
      <c r="J16" s="51"/>
      <c r="K16" s="51"/>
      <c r="L16" s="51"/>
      <c r="M16" s="51"/>
      <c r="N16" s="51"/>
      <c r="O16" s="182"/>
    </row>
    <row r="17" spans="1:15" ht="30" customHeight="1" x14ac:dyDescent="0.25">
      <c r="A17" s="143">
        <v>8</v>
      </c>
      <c r="B17" s="35" t="s">
        <v>562</v>
      </c>
      <c r="C17" s="188" t="s">
        <v>1160</v>
      </c>
      <c r="D17" s="51"/>
      <c r="E17" s="120" t="s">
        <v>587</v>
      </c>
      <c r="F17" s="51"/>
      <c r="G17" s="51"/>
      <c r="H17" s="51"/>
      <c r="I17" s="51"/>
      <c r="J17" s="51"/>
      <c r="K17" s="51"/>
      <c r="L17" s="51"/>
      <c r="M17" s="51"/>
      <c r="N17" s="51"/>
      <c r="O17" s="182"/>
    </row>
    <row r="18" spans="1:15" ht="30" customHeight="1" x14ac:dyDescent="0.25">
      <c r="A18" s="143">
        <v>9</v>
      </c>
      <c r="B18" s="35" t="s">
        <v>563</v>
      </c>
      <c r="C18" s="188" t="s">
        <v>1161</v>
      </c>
      <c r="D18" s="51"/>
      <c r="E18" s="120" t="s">
        <v>587</v>
      </c>
      <c r="F18" s="51"/>
      <c r="G18" s="51"/>
      <c r="H18" s="51"/>
      <c r="I18" s="51"/>
      <c r="J18" s="51"/>
      <c r="K18" s="51"/>
      <c r="L18" s="51"/>
      <c r="M18" s="51"/>
      <c r="N18" s="51"/>
      <c r="O18" s="182"/>
    </row>
    <row r="19" spans="1:15" ht="30" customHeight="1" x14ac:dyDescent="0.25">
      <c r="A19" s="143">
        <v>10</v>
      </c>
      <c r="B19" s="35" t="s">
        <v>564</v>
      </c>
      <c r="C19" s="188" t="s">
        <v>1162</v>
      </c>
      <c r="D19" s="51"/>
      <c r="E19" s="120" t="s">
        <v>587</v>
      </c>
      <c r="F19" s="51"/>
      <c r="G19" s="51"/>
      <c r="H19" s="51"/>
      <c r="I19" s="51"/>
      <c r="J19" s="51"/>
      <c r="K19" s="51"/>
      <c r="L19" s="51"/>
      <c r="M19" s="51"/>
      <c r="N19" s="51"/>
      <c r="O19" s="182"/>
    </row>
    <row r="20" spans="1:15" ht="30" customHeight="1" x14ac:dyDescent="0.25">
      <c r="A20" s="143">
        <v>11</v>
      </c>
      <c r="B20" s="35" t="s">
        <v>565</v>
      </c>
      <c r="C20" s="188" t="s">
        <v>1163</v>
      </c>
      <c r="D20" s="51"/>
      <c r="E20" s="120" t="s">
        <v>587</v>
      </c>
      <c r="F20" s="51"/>
      <c r="G20" s="51"/>
      <c r="H20" s="51"/>
      <c r="I20" s="51"/>
      <c r="J20" s="51"/>
      <c r="K20" s="51"/>
      <c r="L20" s="51"/>
      <c r="M20" s="51"/>
      <c r="N20" s="51"/>
      <c r="O20" s="182"/>
    </row>
    <row r="21" spans="1:15" ht="30" customHeight="1" x14ac:dyDescent="0.25">
      <c r="A21" s="143">
        <v>12</v>
      </c>
      <c r="B21" s="35" t="s">
        <v>566</v>
      </c>
      <c r="C21" s="188" t="s">
        <v>1164</v>
      </c>
      <c r="D21" s="51"/>
      <c r="E21" s="120" t="s">
        <v>587</v>
      </c>
      <c r="F21" s="120" t="s">
        <v>587</v>
      </c>
      <c r="G21" s="51"/>
      <c r="H21" s="120" t="s">
        <v>587</v>
      </c>
      <c r="I21" s="120" t="s">
        <v>587</v>
      </c>
      <c r="J21" s="120" t="s">
        <v>587</v>
      </c>
      <c r="K21" s="120" t="s">
        <v>587</v>
      </c>
      <c r="L21" s="120" t="s">
        <v>587</v>
      </c>
      <c r="M21" s="51"/>
      <c r="N21" s="51"/>
      <c r="O21" s="182"/>
    </row>
    <row r="22" spans="1:15" ht="30" customHeight="1" x14ac:dyDescent="0.25">
      <c r="A22" s="143">
        <v>13</v>
      </c>
      <c r="B22" s="35" t="s">
        <v>567</v>
      </c>
      <c r="C22" s="35" t="s">
        <v>1148</v>
      </c>
      <c r="D22" s="51"/>
      <c r="E22" s="120" t="s">
        <v>587</v>
      </c>
      <c r="F22" s="51"/>
      <c r="G22" s="51"/>
      <c r="H22" s="120" t="s">
        <v>587</v>
      </c>
      <c r="I22" s="120" t="s">
        <v>587</v>
      </c>
      <c r="J22" s="51"/>
      <c r="K22" s="51"/>
      <c r="L22" s="51"/>
      <c r="M22" s="51"/>
      <c r="N22" s="51"/>
      <c r="O22" s="182"/>
    </row>
    <row r="23" spans="1:15" ht="30" customHeight="1" x14ac:dyDescent="0.25">
      <c r="A23" s="143">
        <v>14</v>
      </c>
      <c r="B23" s="35" t="s">
        <v>568</v>
      </c>
      <c r="C23" s="35" t="s">
        <v>1165</v>
      </c>
      <c r="D23" s="51"/>
      <c r="E23" s="120" t="s">
        <v>587</v>
      </c>
      <c r="F23" s="51"/>
      <c r="G23" s="51"/>
      <c r="H23" s="120" t="s">
        <v>587</v>
      </c>
      <c r="I23" s="120" t="s">
        <v>587</v>
      </c>
      <c r="J23" s="51"/>
      <c r="K23" s="51"/>
      <c r="L23" s="120" t="s">
        <v>587</v>
      </c>
      <c r="M23" s="51"/>
      <c r="N23" s="51"/>
      <c r="O23" s="182"/>
    </row>
    <row r="24" spans="1:15" ht="30" customHeight="1" x14ac:dyDescent="0.25">
      <c r="A24" s="143">
        <v>15</v>
      </c>
      <c r="B24" s="35" t="s">
        <v>569</v>
      </c>
      <c r="C24" s="35" t="s">
        <v>1166</v>
      </c>
      <c r="D24" s="51"/>
      <c r="E24" s="120" t="s">
        <v>587</v>
      </c>
      <c r="F24" s="51"/>
      <c r="G24" s="51"/>
      <c r="H24" s="120" t="s">
        <v>587</v>
      </c>
      <c r="I24" s="120" t="s">
        <v>587</v>
      </c>
      <c r="J24" s="51"/>
      <c r="K24" s="51"/>
      <c r="L24" s="120" t="s">
        <v>587</v>
      </c>
      <c r="M24" s="51"/>
      <c r="N24" s="51"/>
      <c r="O24" s="182"/>
    </row>
    <row r="25" spans="1:15" ht="30" customHeight="1" x14ac:dyDescent="0.25">
      <c r="A25" s="143">
        <v>16</v>
      </c>
      <c r="B25" s="35" t="s">
        <v>570</v>
      </c>
      <c r="C25" s="35" t="s">
        <v>1167</v>
      </c>
      <c r="D25" s="51"/>
      <c r="E25" s="120" t="s">
        <v>587</v>
      </c>
      <c r="F25" s="51"/>
      <c r="G25" s="51"/>
      <c r="H25" s="120" t="s">
        <v>587</v>
      </c>
      <c r="I25" s="120" t="s">
        <v>587</v>
      </c>
      <c r="J25" s="51"/>
      <c r="K25" s="51"/>
      <c r="L25" s="51"/>
      <c r="M25" s="51"/>
      <c r="N25" s="51"/>
      <c r="O25" s="182"/>
    </row>
    <row r="26" spans="1:15" ht="30" customHeight="1" x14ac:dyDescent="0.25">
      <c r="A26" s="143">
        <v>17</v>
      </c>
      <c r="B26" s="35" t="s">
        <v>571</v>
      </c>
      <c r="C26" s="35" t="s">
        <v>1168</v>
      </c>
      <c r="D26" s="51"/>
      <c r="E26" s="120" t="s">
        <v>587</v>
      </c>
      <c r="F26" s="51"/>
      <c r="G26" s="51"/>
      <c r="H26" s="120" t="s">
        <v>587</v>
      </c>
      <c r="I26" s="120" t="s">
        <v>587</v>
      </c>
      <c r="J26" s="51"/>
      <c r="K26" s="51"/>
      <c r="L26" s="120" t="s">
        <v>587</v>
      </c>
      <c r="M26" s="51"/>
      <c r="N26" s="51"/>
      <c r="O26" s="182"/>
    </row>
    <row r="27" spans="1:15" ht="30" customHeight="1" x14ac:dyDescent="0.25">
      <c r="A27" s="143">
        <v>18</v>
      </c>
      <c r="B27" s="35" t="s">
        <v>572</v>
      </c>
      <c r="C27" s="35" t="s">
        <v>1149</v>
      </c>
      <c r="D27" s="51"/>
      <c r="E27" s="120" t="s">
        <v>587</v>
      </c>
      <c r="F27" s="51"/>
      <c r="G27" s="51"/>
      <c r="H27" s="120" t="s">
        <v>587</v>
      </c>
      <c r="I27" s="120" t="s">
        <v>587</v>
      </c>
      <c r="J27" s="51"/>
      <c r="K27" s="51"/>
      <c r="L27" s="51"/>
      <c r="M27" s="51"/>
      <c r="N27" s="51"/>
      <c r="O27" s="182"/>
    </row>
    <row r="28" spans="1:15" ht="30" customHeight="1" x14ac:dyDescent="0.25">
      <c r="A28" s="143">
        <v>19</v>
      </c>
      <c r="B28" s="35" t="s">
        <v>573</v>
      </c>
      <c r="C28" s="35" t="s">
        <v>1154</v>
      </c>
      <c r="D28" s="51"/>
      <c r="E28" s="120" t="s">
        <v>587</v>
      </c>
      <c r="F28" s="51"/>
      <c r="G28" s="51"/>
      <c r="H28" s="120" t="s">
        <v>587</v>
      </c>
      <c r="I28" s="120" t="s">
        <v>587</v>
      </c>
      <c r="J28" s="120" t="s">
        <v>587</v>
      </c>
      <c r="K28" s="120" t="s">
        <v>587</v>
      </c>
      <c r="L28" s="51"/>
      <c r="M28" s="51"/>
      <c r="N28" s="51"/>
    </row>
    <row r="29" spans="1:15" ht="30" customHeight="1" x14ac:dyDescent="0.25">
      <c r="A29" s="143">
        <v>20</v>
      </c>
      <c r="B29" s="35" t="s">
        <v>574</v>
      </c>
      <c r="C29" s="35" t="s">
        <v>1155</v>
      </c>
      <c r="D29" s="124">
        <f>D30+D31+D33</f>
        <v>0</v>
      </c>
      <c r="E29" s="120" t="s">
        <v>587</v>
      </c>
      <c r="F29" s="124">
        <f>F30+F31+F33</f>
        <v>0</v>
      </c>
      <c r="G29" s="124">
        <f>G30+G31+G33</f>
        <v>0</v>
      </c>
      <c r="H29" s="120" t="s">
        <v>587</v>
      </c>
      <c r="I29" s="120" t="s">
        <v>587</v>
      </c>
      <c r="J29" s="124">
        <f>J30+J31+J33</f>
        <v>0</v>
      </c>
      <c r="K29" s="124">
        <f>K30+K31+K33</f>
        <v>0</v>
      </c>
      <c r="L29" s="124">
        <f>L30+L31+L33</f>
        <v>0</v>
      </c>
      <c r="M29" s="124">
        <f>M30+M31+M33</f>
        <v>0</v>
      </c>
      <c r="N29" s="124">
        <f>N30+N31+N33</f>
        <v>0</v>
      </c>
    </row>
    <row r="30" spans="1:15" ht="30" customHeight="1" x14ac:dyDescent="0.25">
      <c r="A30" s="143">
        <v>21</v>
      </c>
      <c r="B30" s="36" t="s">
        <v>575</v>
      </c>
      <c r="C30" s="35" t="s">
        <v>1156</v>
      </c>
      <c r="D30" s="51"/>
      <c r="E30" s="120" t="s">
        <v>587</v>
      </c>
      <c r="F30" s="51"/>
      <c r="G30" s="51"/>
      <c r="H30" s="120" t="s">
        <v>587</v>
      </c>
      <c r="I30" s="120" t="s">
        <v>587</v>
      </c>
      <c r="J30" s="51"/>
      <c r="K30" s="51"/>
      <c r="L30" s="51"/>
      <c r="M30" s="51"/>
      <c r="N30" s="51"/>
    </row>
    <row r="31" spans="1:15" ht="30" customHeight="1" x14ac:dyDescent="0.25">
      <c r="A31" s="143">
        <v>22</v>
      </c>
      <c r="B31" s="36" t="s">
        <v>576</v>
      </c>
      <c r="C31" s="35" t="s">
        <v>1157</v>
      </c>
      <c r="D31" s="51"/>
      <c r="E31" s="120" t="s">
        <v>587</v>
      </c>
      <c r="F31" s="51"/>
      <c r="G31" s="51"/>
      <c r="H31" s="120" t="s">
        <v>587</v>
      </c>
      <c r="I31" s="120" t="s">
        <v>587</v>
      </c>
      <c r="J31" s="51"/>
      <c r="K31" s="51"/>
      <c r="L31" s="51"/>
      <c r="M31" s="51"/>
      <c r="N31" s="51"/>
    </row>
    <row r="32" spans="1:15" ht="30" customHeight="1" x14ac:dyDescent="0.25">
      <c r="A32" s="143">
        <v>23</v>
      </c>
      <c r="B32" s="36" t="s">
        <v>577</v>
      </c>
      <c r="C32" s="35" t="s">
        <v>1158</v>
      </c>
      <c r="D32" s="120" t="s">
        <v>587</v>
      </c>
      <c r="E32" s="120" t="s">
        <v>587</v>
      </c>
      <c r="F32" s="120" t="s">
        <v>587</v>
      </c>
      <c r="G32" s="120" t="s">
        <v>587</v>
      </c>
      <c r="H32" s="120" t="s">
        <v>587</v>
      </c>
      <c r="I32" s="120" t="s">
        <v>587</v>
      </c>
      <c r="J32" s="120" t="s">
        <v>587</v>
      </c>
      <c r="K32" s="120" t="s">
        <v>587</v>
      </c>
      <c r="L32" s="120" t="s">
        <v>587</v>
      </c>
      <c r="M32" s="120" t="s">
        <v>587</v>
      </c>
      <c r="N32" s="120" t="s">
        <v>587</v>
      </c>
    </row>
    <row r="33" spans="1:14" ht="30" customHeight="1" x14ac:dyDescent="0.25">
      <c r="A33" s="143">
        <v>24</v>
      </c>
      <c r="B33" s="36" t="s">
        <v>578</v>
      </c>
      <c r="C33" s="35" t="s">
        <v>1170</v>
      </c>
      <c r="D33" s="51"/>
      <c r="E33" s="120" t="s">
        <v>587</v>
      </c>
      <c r="F33" s="51"/>
      <c r="G33" s="51"/>
      <c r="H33" s="51"/>
      <c r="I33" s="51"/>
      <c r="J33" s="51"/>
      <c r="K33" s="51"/>
      <c r="L33" s="51"/>
      <c r="M33" s="51"/>
      <c r="N33" s="51"/>
    </row>
    <row r="34" spans="1:14" ht="21.75" customHeight="1" x14ac:dyDescent="0.25"/>
    <row r="35" spans="1:14" s="97" customFormat="1" ht="27.75" customHeight="1" x14ac:dyDescent="0.25">
      <c r="A35" s="103"/>
      <c r="B35" s="226" t="s">
        <v>588</v>
      </c>
      <c r="C35" s="226"/>
      <c r="D35" s="226"/>
      <c r="E35" s="226"/>
      <c r="F35" s="226"/>
      <c r="G35" s="226"/>
      <c r="H35" s="140"/>
      <c r="I35" s="140"/>
      <c r="J35" s="140"/>
      <c r="K35" s="140"/>
      <c r="L35" s="140"/>
      <c r="M35" s="140"/>
      <c r="N35" s="140"/>
    </row>
    <row r="36" spans="1:14" s="97" customFormat="1" ht="8.25" customHeight="1" x14ac:dyDescent="0.25">
      <c r="A36" s="103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</row>
    <row r="37" spans="1:14" s="97" customFormat="1" ht="26.25" customHeight="1" x14ac:dyDescent="0.25">
      <c r="A37" s="103"/>
      <c r="B37" s="226" t="s">
        <v>589</v>
      </c>
      <c r="C37" s="226"/>
      <c r="D37" s="226"/>
      <c r="E37" s="226"/>
      <c r="F37" s="226"/>
      <c r="G37" s="226"/>
      <c r="H37" s="140"/>
      <c r="I37" s="140"/>
      <c r="J37" s="140"/>
      <c r="K37" s="140"/>
      <c r="L37" s="140"/>
      <c r="M37" s="140"/>
      <c r="N37" s="140"/>
    </row>
    <row r="38" spans="1:14" s="97" customFormat="1" ht="9" customHeight="1" x14ac:dyDescent="0.25">
      <c r="A38" s="103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s="97" customFormat="1" ht="18.75" customHeight="1" x14ac:dyDescent="0.25">
      <c r="A39" s="103"/>
      <c r="B39" s="140" t="s">
        <v>590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</row>
    <row r="40" spans="1:14" s="97" customFormat="1" ht="21" x14ac:dyDescent="0.25">
      <c r="A40" s="103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</row>
    <row r="41" spans="1:14" x14ac:dyDescent="0.25">
      <c r="A41" s="225" t="s">
        <v>552</v>
      </c>
      <c r="B41" s="225" t="s">
        <v>504</v>
      </c>
      <c r="C41" s="225" t="s">
        <v>612</v>
      </c>
      <c r="D41" s="225" t="s">
        <v>498</v>
      </c>
      <c r="E41" s="225" t="s">
        <v>613</v>
      </c>
      <c r="F41" s="225"/>
      <c r="G41" s="225"/>
      <c r="H41" s="225"/>
      <c r="I41" s="225"/>
      <c r="J41" s="225"/>
      <c r="K41" s="125"/>
    </row>
    <row r="42" spans="1:14" ht="22.5" customHeight="1" x14ac:dyDescent="0.25">
      <c r="A42" s="225"/>
      <c r="B42" s="225"/>
      <c r="C42" s="225"/>
      <c r="D42" s="225"/>
      <c r="E42" s="225" t="s">
        <v>614</v>
      </c>
      <c r="F42" s="225"/>
      <c r="G42" s="225"/>
      <c r="H42" s="225" t="s">
        <v>618</v>
      </c>
      <c r="I42" s="225"/>
      <c r="J42" s="225"/>
      <c r="K42" s="125"/>
    </row>
    <row r="43" spans="1:14" x14ac:dyDescent="0.25">
      <c r="A43" s="225"/>
      <c r="B43" s="225"/>
      <c r="C43" s="225"/>
      <c r="D43" s="225"/>
      <c r="E43" s="225" t="s">
        <v>0</v>
      </c>
      <c r="F43" s="225" t="s">
        <v>615</v>
      </c>
      <c r="G43" s="225"/>
      <c r="H43" s="225" t="s">
        <v>0</v>
      </c>
      <c r="I43" s="225" t="s">
        <v>615</v>
      </c>
      <c r="J43" s="225"/>
      <c r="K43" s="125"/>
    </row>
    <row r="44" spans="1:14" ht="30" x14ac:dyDescent="0.25">
      <c r="A44" s="225"/>
      <c r="B44" s="225"/>
      <c r="C44" s="225"/>
      <c r="D44" s="225"/>
      <c r="E44" s="225"/>
      <c r="F44" s="139" t="s">
        <v>616</v>
      </c>
      <c r="G44" s="139" t="s">
        <v>617</v>
      </c>
      <c r="H44" s="225"/>
      <c r="I44" s="139" t="s">
        <v>616</v>
      </c>
      <c r="J44" s="139" t="s">
        <v>617</v>
      </c>
      <c r="K44" s="125"/>
    </row>
    <row r="45" spans="1:14" ht="24.75" customHeight="1" x14ac:dyDescent="0.25">
      <c r="A45" s="38"/>
      <c r="B45" s="38">
        <v>1</v>
      </c>
      <c r="C45" s="105">
        <v>2</v>
      </c>
      <c r="D45" s="38">
        <v>3</v>
      </c>
      <c r="E45" s="38">
        <v>4</v>
      </c>
      <c r="F45" s="39" t="s">
        <v>499</v>
      </c>
      <c r="G45" s="38">
        <v>6</v>
      </c>
      <c r="H45" s="38">
        <v>7</v>
      </c>
      <c r="I45" s="39" t="s">
        <v>497</v>
      </c>
      <c r="J45" s="38">
        <v>9</v>
      </c>
      <c r="K45" s="126"/>
    </row>
    <row r="46" spans="1:14" ht="33.75" customHeight="1" x14ac:dyDescent="0.25">
      <c r="A46" s="143">
        <v>1</v>
      </c>
      <c r="B46" s="40" t="s">
        <v>591</v>
      </c>
      <c r="C46" s="106">
        <v>1</v>
      </c>
      <c r="D46" s="124">
        <f>D47+D48+D49+D50+D52+D55+D56+D57+D58+D59+D60+D61+D62+D63+D64+D65</f>
        <v>0</v>
      </c>
      <c r="E46" s="124">
        <f t="shared" ref="E46:G46" si="1">E47+E48+E49+E50+E52+E55+E56+E57+E58+E59+E60+E61+E62+E63+E64+E65</f>
        <v>0</v>
      </c>
      <c r="F46" s="124">
        <f t="shared" si="1"/>
        <v>0</v>
      </c>
      <c r="G46" s="124">
        <f t="shared" si="1"/>
        <v>0</v>
      </c>
      <c r="H46" s="124">
        <f>H47+H48+H49+H50+H58+H59+H60+H61+H62+H63+H64+H65</f>
        <v>0</v>
      </c>
      <c r="I46" s="124">
        <f>I47+I48+I49+I50+I58+I59+I60+I61+I62+I63+I64+I65</f>
        <v>0</v>
      </c>
      <c r="J46" s="124">
        <f>J47+J48+J49+J50+J58+J59+J60+J61+J62+J63+J64+J65</f>
        <v>0</v>
      </c>
      <c r="K46" s="93"/>
    </row>
    <row r="47" spans="1:14" ht="24.75" customHeight="1" x14ac:dyDescent="0.25">
      <c r="A47" s="143">
        <v>2</v>
      </c>
      <c r="B47" s="41" t="s">
        <v>592</v>
      </c>
      <c r="C47" s="106">
        <v>2</v>
      </c>
      <c r="D47" s="185">
        <f>E47+H47</f>
        <v>0</v>
      </c>
      <c r="E47" s="185">
        <f>F47+G47</f>
        <v>0</v>
      </c>
      <c r="F47" s="33"/>
      <c r="G47" s="33"/>
      <c r="H47" s="185">
        <f>I47+J47</f>
        <v>0</v>
      </c>
      <c r="I47" s="33"/>
      <c r="J47" s="33"/>
      <c r="K47" s="93"/>
    </row>
    <row r="48" spans="1:14" ht="24.75" customHeight="1" x14ac:dyDescent="0.25">
      <c r="A48" s="143">
        <v>3</v>
      </c>
      <c r="B48" s="41" t="s">
        <v>593</v>
      </c>
      <c r="C48" s="106">
        <v>3</v>
      </c>
      <c r="D48" s="185">
        <f t="shared" ref="D48:D50" si="2">E48+H48</f>
        <v>0</v>
      </c>
      <c r="E48" s="185">
        <f t="shared" ref="E48:E50" si="3">F48+G48</f>
        <v>0</v>
      </c>
      <c r="F48" s="33"/>
      <c r="G48" s="33"/>
      <c r="H48" s="185">
        <f t="shared" ref="H48:H50" si="4">I48+J48</f>
        <v>0</v>
      </c>
      <c r="I48" s="33"/>
      <c r="J48" s="33"/>
      <c r="K48" s="93"/>
    </row>
    <row r="49" spans="1:11" ht="24.75" customHeight="1" x14ac:dyDescent="0.25">
      <c r="A49" s="143">
        <v>4</v>
      </c>
      <c r="B49" s="41" t="s">
        <v>594</v>
      </c>
      <c r="C49" s="106">
        <v>4</v>
      </c>
      <c r="D49" s="185">
        <f t="shared" si="2"/>
        <v>0</v>
      </c>
      <c r="E49" s="185">
        <f t="shared" si="3"/>
        <v>0</v>
      </c>
      <c r="F49" s="33"/>
      <c r="G49" s="33"/>
      <c r="H49" s="185">
        <f t="shared" si="4"/>
        <v>0</v>
      </c>
      <c r="I49" s="33"/>
      <c r="J49" s="33"/>
      <c r="K49" s="93"/>
    </row>
    <row r="50" spans="1:11" ht="33" customHeight="1" x14ac:dyDescent="0.25">
      <c r="A50" s="143">
        <v>5</v>
      </c>
      <c r="B50" s="41" t="s">
        <v>595</v>
      </c>
      <c r="C50" s="106">
        <v>5</v>
      </c>
      <c r="D50" s="185">
        <f t="shared" si="2"/>
        <v>0</v>
      </c>
      <c r="E50" s="185">
        <f t="shared" si="3"/>
        <v>0</v>
      </c>
      <c r="F50" s="33"/>
      <c r="G50" s="33"/>
      <c r="H50" s="185">
        <f t="shared" si="4"/>
        <v>0</v>
      </c>
      <c r="I50" s="33"/>
      <c r="J50" s="33"/>
      <c r="K50" s="93"/>
    </row>
    <row r="51" spans="1:11" ht="24.75" customHeight="1" x14ac:dyDescent="0.25">
      <c r="A51" s="143">
        <v>6</v>
      </c>
      <c r="B51" s="41" t="s">
        <v>596</v>
      </c>
      <c r="C51" s="106">
        <v>6</v>
      </c>
      <c r="D51" s="185">
        <f>E51</f>
        <v>0</v>
      </c>
      <c r="E51" s="185">
        <f>F51+G51</f>
        <v>0</v>
      </c>
      <c r="F51" s="33"/>
      <c r="G51" s="33"/>
      <c r="H51" s="118" t="s">
        <v>587</v>
      </c>
      <c r="I51" s="118" t="s">
        <v>587</v>
      </c>
      <c r="J51" s="118" t="s">
        <v>587</v>
      </c>
      <c r="K51" s="94"/>
    </row>
    <row r="52" spans="1:11" ht="24.75" customHeight="1" x14ac:dyDescent="0.25">
      <c r="A52" s="143">
        <v>7</v>
      </c>
      <c r="B52" s="41" t="s">
        <v>597</v>
      </c>
      <c r="C52" s="106">
        <v>7</v>
      </c>
      <c r="D52" s="124">
        <f>D53+D54</f>
        <v>0</v>
      </c>
      <c r="E52" s="124">
        <f>E53+E54</f>
        <v>0</v>
      </c>
      <c r="F52" s="124">
        <f>F53+F54</f>
        <v>0</v>
      </c>
      <c r="G52" s="124">
        <f t="shared" ref="G52" si="5">G53+G54</f>
        <v>0</v>
      </c>
      <c r="H52" s="118" t="s">
        <v>587</v>
      </c>
      <c r="I52" s="118" t="s">
        <v>587</v>
      </c>
      <c r="J52" s="118" t="s">
        <v>587</v>
      </c>
      <c r="K52" s="94"/>
    </row>
    <row r="53" spans="1:11" ht="24.75" customHeight="1" x14ac:dyDescent="0.25">
      <c r="A53" s="143">
        <v>8</v>
      </c>
      <c r="B53" s="41" t="s">
        <v>598</v>
      </c>
      <c r="C53" s="106">
        <v>8</v>
      </c>
      <c r="D53" s="185">
        <f>E53</f>
        <v>0</v>
      </c>
      <c r="E53" s="185">
        <f>F53+G53</f>
        <v>0</v>
      </c>
      <c r="F53" s="33"/>
      <c r="G53" s="33"/>
      <c r="H53" s="118" t="s">
        <v>587</v>
      </c>
      <c r="I53" s="118" t="s">
        <v>587</v>
      </c>
      <c r="J53" s="118" t="s">
        <v>587</v>
      </c>
      <c r="K53" s="94"/>
    </row>
    <row r="54" spans="1:11" ht="24.75" customHeight="1" x14ac:dyDescent="0.25">
      <c r="A54" s="143">
        <v>9</v>
      </c>
      <c r="B54" s="41" t="s">
        <v>599</v>
      </c>
      <c r="C54" s="106">
        <v>9</v>
      </c>
      <c r="D54" s="185">
        <f>E54</f>
        <v>0</v>
      </c>
      <c r="E54" s="185">
        <f>F54+G54</f>
        <v>0</v>
      </c>
      <c r="F54" s="33"/>
      <c r="G54" s="33"/>
      <c r="H54" s="118" t="s">
        <v>587</v>
      </c>
      <c r="I54" s="118" t="s">
        <v>587</v>
      </c>
      <c r="J54" s="118" t="s">
        <v>587</v>
      </c>
      <c r="K54" s="94"/>
    </row>
    <row r="55" spans="1:11" ht="24.75" customHeight="1" x14ac:dyDescent="0.25">
      <c r="A55" s="143">
        <v>10</v>
      </c>
      <c r="B55" s="41" t="s">
        <v>600</v>
      </c>
      <c r="C55" s="106">
        <v>10</v>
      </c>
      <c r="D55" s="185">
        <f>E55</f>
        <v>0</v>
      </c>
      <c r="E55" s="185">
        <f t="shared" ref="E55:E65" si="6">F55+G55</f>
        <v>0</v>
      </c>
      <c r="F55" s="33"/>
      <c r="G55" s="33"/>
      <c r="H55" s="118" t="s">
        <v>587</v>
      </c>
      <c r="I55" s="118" t="s">
        <v>587</v>
      </c>
      <c r="J55" s="118" t="s">
        <v>587</v>
      </c>
      <c r="K55" s="94"/>
    </row>
    <row r="56" spans="1:11" ht="24.75" customHeight="1" x14ac:dyDescent="0.25">
      <c r="A56" s="143">
        <v>11</v>
      </c>
      <c r="B56" s="41" t="s">
        <v>601</v>
      </c>
      <c r="C56" s="106">
        <v>11</v>
      </c>
      <c r="D56" s="185">
        <f>E56</f>
        <v>0</v>
      </c>
      <c r="E56" s="185">
        <f t="shared" si="6"/>
        <v>0</v>
      </c>
      <c r="F56" s="33"/>
      <c r="G56" s="33"/>
      <c r="H56" s="118" t="s">
        <v>587</v>
      </c>
      <c r="I56" s="118" t="s">
        <v>587</v>
      </c>
      <c r="J56" s="118" t="s">
        <v>587</v>
      </c>
      <c r="K56" s="94"/>
    </row>
    <row r="57" spans="1:11" ht="24.75" customHeight="1" x14ac:dyDescent="0.25">
      <c r="A57" s="143">
        <v>12</v>
      </c>
      <c r="B57" s="41" t="s">
        <v>602</v>
      </c>
      <c r="C57" s="106">
        <v>12</v>
      </c>
      <c r="D57" s="185">
        <f>E57</f>
        <v>0</v>
      </c>
      <c r="E57" s="185">
        <f t="shared" si="6"/>
        <v>0</v>
      </c>
      <c r="F57" s="33"/>
      <c r="G57" s="33"/>
      <c r="H57" s="118" t="s">
        <v>587</v>
      </c>
      <c r="I57" s="118" t="s">
        <v>587</v>
      </c>
      <c r="J57" s="118" t="s">
        <v>587</v>
      </c>
      <c r="K57" s="94"/>
    </row>
    <row r="58" spans="1:11" ht="24.75" customHeight="1" x14ac:dyDescent="0.25">
      <c r="A58" s="143">
        <v>13</v>
      </c>
      <c r="B58" s="41" t="s">
        <v>603</v>
      </c>
      <c r="C58" s="106">
        <v>13</v>
      </c>
      <c r="D58" s="185">
        <f t="shared" ref="D58:D65" si="7">E58+H58</f>
        <v>0</v>
      </c>
      <c r="E58" s="185">
        <f t="shared" si="6"/>
        <v>0</v>
      </c>
      <c r="F58" s="33"/>
      <c r="G58" s="33"/>
      <c r="H58" s="185">
        <f t="shared" ref="H58:H65" si="8">I58+J58</f>
        <v>0</v>
      </c>
      <c r="I58" s="33"/>
      <c r="J58" s="33"/>
      <c r="K58" s="93"/>
    </row>
    <row r="59" spans="1:11" ht="33.75" customHeight="1" x14ac:dyDescent="0.25">
      <c r="A59" s="143">
        <v>14</v>
      </c>
      <c r="B59" s="41" t="s">
        <v>604</v>
      </c>
      <c r="C59" s="106">
        <v>14</v>
      </c>
      <c r="D59" s="185">
        <f t="shared" si="7"/>
        <v>0</v>
      </c>
      <c r="E59" s="185">
        <f t="shared" si="6"/>
        <v>0</v>
      </c>
      <c r="F59" s="33"/>
      <c r="G59" s="33"/>
      <c r="H59" s="185">
        <f t="shared" si="8"/>
        <v>0</v>
      </c>
      <c r="I59" s="33"/>
      <c r="J59" s="33"/>
      <c r="K59" s="93"/>
    </row>
    <row r="60" spans="1:11" ht="24.75" customHeight="1" x14ac:dyDescent="0.25">
      <c r="A60" s="143">
        <v>15</v>
      </c>
      <c r="B60" s="41" t="s">
        <v>605</v>
      </c>
      <c r="C60" s="106">
        <v>15</v>
      </c>
      <c r="D60" s="185">
        <f>E60+H60</f>
        <v>0</v>
      </c>
      <c r="E60" s="185">
        <f t="shared" si="6"/>
        <v>0</v>
      </c>
      <c r="F60" s="33"/>
      <c r="G60" s="33"/>
      <c r="H60" s="185">
        <f t="shared" si="8"/>
        <v>0</v>
      </c>
      <c r="I60" s="33"/>
      <c r="J60" s="33"/>
      <c r="K60" s="93"/>
    </row>
    <row r="61" spans="1:11" ht="24.75" customHeight="1" x14ac:dyDescent="0.25">
      <c r="A61" s="143">
        <v>16</v>
      </c>
      <c r="B61" s="41" t="s">
        <v>606</v>
      </c>
      <c r="C61" s="106">
        <v>16</v>
      </c>
      <c r="D61" s="185">
        <f t="shared" si="7"/>
        <v>0</v>
      </c>
      <c r="E61" s="185">
        <f t="shared" si="6"/>
        <v>0</v>
      </c>
      <c r="F61" s="33"/>
      <c r="G61" s="33"/>
      <c r="H61" s="185">
        <f t="shared" si="8"/>
        <v>0</v>
      </c>
      <c r="I61" s="33"/>
      <c r="J61" s="33"/>
      <c r="K61" s="93"/>
    </row>
    <row r="62" spans="1:11" ht="24.75" customHeight="1" x14ac:dyDescent="0.25">
      <c r="A62" s="143">
        <v>17</v>
      </c>
      <c r="B62" s="41" t="s">
        <v>607</v>
      </c>
      <c r="C62" s="106">
        <v>17</v>
      </c>
      <c r="D62" s="185">
        <f t="shared" si="7"/>
        <v>0</v>
      </c>
      <c r="E62" s="185">
        <f t="shared" si="6"/>
        <v>0</v>
      </c>
      <c r="F62" s="33"/>
      <c r="G62" s="33"/>
      <c r="H62" s="185">
        <f t="shared" si="8"/>
        <v>0</v>
      </c>
      <c r="I62" s="33"/>
      <c r="J62" s="33"/>
      <c r="K62" s="93"/>
    </row>
    <row r="63" spans="1:11" ht="24.75" customHeight="1" x14ac:dyDescent="0.25">
      <c r="A63" s="143">
        <v>18</v>
      </c>
      <c r="B63" s="41" t="s">
        <v>608</v>
      </c>
      <c r="C63" s="106">
        <v>18</v>
      </c>
      <c r="D63" s="185">
        <f t="shared" si="7"/>
        <v>0</v>
      </c>
      <c r="E63" s="185">
        <f t="shared" si="6"/>
        <v>0</v>
      </c>
      <c r="F63" s="33"/>
      <c r="G63" s="33"/>
      <c r="H63" s="185">
        <f t="shared" si="8"/>
        <v>0</v>
      </c>
      <c r="I63" s="33"/>
      <c r="J63" s="33"/>
      <c r="K63" s="93"/>
    </row>
    <row r="64" spans="1:11" ht="24.75" customHeight="1" x14ac:dyDescent="0.25">
      <c r="A64" s="143">
        <v>19</v>
      </c>
      <c r="B64" s="41" t="s">
        <v>609</v>
      </c>
      <c r="C64" s="106">
        <v>19</v>
      </c>
      <c r="D64" s="185">
        <f t="shared" si="7"/>
        <v>0</v>
      </c>
      <c r="E64" s="185">
        <f t="shared" si="6"/>
        <v>0</v>
      </c>
      <c r="F64" s="33"/>
      <c r="G64" s="33"/>
      <c r="H64" s="185">
        <f t="shared" si="8"/>
        <v>0</v>
      </c>
      <c r="I64" s="33"/>
      <c r="J64" s="33"/>
      <c r="K64" s="93"/>
    </row>
    <row r="65" spans="1:11" ht="24.75" customHeight="1" x14ac:dyDescent="0.25">
      <c r="A65" s="143">
        <v>20</v>
      </c>
      <c r="B65" s="41" t="s">
        <v>610</v>
      </c>
      <c r="C65" s="106">
        <v>20</v>
      </c>
      <c r="D65" s="185">
        <f t="shared" si="7"/>
        <v>0</v>
      </c>
      <c r="E65" s="185">
        <f t="shared" si="6"/>
        <v>0</v>
      </c>
      <c r="F65" s="33"/>
      <c r="G65" s="33"/>
      <c r="H65" s="185">
        <f t="shared" si="8"/>
        <v>0</v>
      </c>
      <c r="I65" s="33"/>
      <c r="J65" s="33"/>
      <c r="K65" s="93"/>
    </row>
    <row r="66" spans="1:11" ht="24.75" customHeight="1" x14ac:dyDescent="0.25">
      <c r="A66" s="143">
        <v>21</v>
      </c>
      <c r="B66" s="41" t="s">
        <v>611</v>
      </c>
      <c r="C66" s="106">
        <v>21</v>
      </c>
      <c r="D66" s="118" t="s">
        <v>587</v>
      </c>
      <c r="E66" s="118" t="s">
        <v>587</v>
      </c>
      <c r="F66" s="118" t="s">
        <v>587</v>
      </c>
      <c r="G66" s="118" t="s">
        <v>587</v>
      </c>
      <c r="H66" s="118" t="s">
        <v>587</v>
      </c>
      <c r="I66" s="118" t="s">
        <v>587</v>
      </c>
      <c r="J66" s="118" t="s">
        <v>587</v>
      </c>
      <c r="K66" s="94"/>
    </row>
    <row r="67" spans="1:11" x14ac:dyDescent="0.25">
      <c r="C67" s="42"/>
      <c r="D67" s="42"/>
      <c r="E67" s="42"/>
      <c r="F67" s="42"/>
      <c r="G67" s="42"/>
      <c r="H67" s="42"/>
      <c r="I67" s="42"/>
    </row>
  </sheetData>
  <sheetProtection password="CC3B" sheet="1" objects="1" scenarios="1" formatColumns="0" formatRows="0" selectLockedCells="1"/>
  <mergeCells count="29">
    <mergeCell ref="L6:N6"/>
    <mergeCell ref="L7:L8"/>
    <mergeCell ref="M7:M8"/>
    <mergeCell ref="N7:N8"/>
    <mergeCell ref="J7:K7"/>
    <mergeCell ref="E6:K6"/>
    <mergeCell ref="H7:I7"/>
    <mergeCell ref="B1:J1"/>
    <mergeCell ref="B3:J3"/>
    <mergeCell ref="B5:F5"/>
    <mergeCell ref="D6:D8"/>
    <mergeCell ref="E42:G42"/>
    <mergeCell ref="H42:J42"/>
    <mergeCell ref="A6:A8"/>
    <mergeCell ref="B6:B8"/>
    <mergeCell ref="B41:B44"/>
    <mergeCell ref="A41:A44"/>
    <mergeCell ref="B35:G35"/>
    <mergeCell ref="B37:G37"/>
    <mergeCell ref="C6:C8"/>
    <mergeCell ref="E7:E8"/>
    <mergeCell ref="F7:G7"/>
    <mergeCell ref="D41:D44"/>
    <mergeCell ref="E41:J41"/>
    <mergeCell ref="E43:E44"/>
    <mergeCell ref="H43:H44"/>
    <mergeCell ref="C41:C44"/>
    <mergeCell ref="F43:G43"/>
    <mergeCell ref="I43:J43"/>
  </mergeCells>
  <conditionalFormatting sqref="D12:G12 L12:N12">
    <cfRule type="cellIs" dxfId="231" priority="1" operator="lessThan">
      <formula>D$13+D$14</formula>
    </cfRule>
  </conditionalFormatting>
  <conditionalFormatting sqref="M15:N15 G15 D15">
    <cfRule type="cellIs" dxfId="230" priority="9" operator="lessThan">
      <formula>D$16+D$17+D$18+D$19+D$20+D$21</formula>
    </cfRule>
  </conditionalFormatting>
  <conditionalFormatting sqref="H15:L15 F15">
    <cfRule type="cellIs" dxfId="229" priority="10" operator="lessThan">
      <formula>F$16+F$17+F$18+F$19+F$20</formula>
    </cfRule>
  </conditionalFormatting>
  <conditionalFormatting sqref="D22 F22:G22 J22:K22 M22:N22">
    <cfRule type="cellIs" dxfId="228" priority="5" operator="lessThan">
      <formula>D$23+D$24+D$25+D$26</formula>
    </cfRule>
  </conditionalFormatting>
  <conditionalFormatting sqref="L22">
    <cfRule type="cellIs" dxfId="227" priority="22" operator="lessThan">
      <formula>$L$25</formula>
    </cfRule>
  </conditionalFormatting>
  <conditionalFormatting sqref="M11:N28 M30:N31 M33:N33">
    <cfRule type="expression" dxfId="226" priority="21">
      <formula>IF($M11&gt;$D11-$N11,1,0)=1</formula>
    </cfRule>
  </conditionalFormatting>
  <conditionalFormatting sqref="L12:L20 L22 L25 L27:L28 L30:L31 L33">
    <cfRule type="cellIs" dxfId="225" priority="20" operator="greaterThan">
      <formula>$D12</formula>
    </cfRule>
  </conditionalFormatting>
  <conditionalFormatting sqref="D11:K11 D15:K15">
    <cfRule type="expression" dxfId="224" priority="24">
      <formula>IF($D11+$E11+$F11+$G11+$H11+$I11+$J11+$K11&gt;0,1,0)=1</formula>
    </cfRule>
    <cfRule type="expression" dxfId="223" priority="23">
      <formula>IF(AND($D11&lt;$E11+$F11+$G11+$H11+$I11+$J11+$K11,$D11&lt;&gt;0),1,0)=1</formula>
    </cfRule>
  </conditionalFormatting>
  <conditionalFormatting sqref="D12:G14">
    <cfRule type="expression" dxfId="222" priority="11">
      <formula>IF(AND($D12&lt;$E12+$F12+$G12,$D12&lt;&gt;0),1,0)=1</formula>
    </cfRule>
    <cfRule type="expression" dxfId="221" priority="12">
      <formula>IF($D12+$E12+$F12+$G12&gt;0,1,0)=1</formula>
    </cfRule>
  </conditionalFormatting>
  <conditionalFormatting sqref="D21 G21">
    <cfRule type="expression" dxfId="220" priority="8">
      <formula>IF($D21+$G21&gt;0,1,0)=1</formula>
    </cfRule>
    <cfRule type="expression" dxfId="219" priority="7">
      <formula>IF(AND($D21&lt;$G21,$D21&lt;&gt;0),1,0)=1</formula>
    </cfRule>
  </conditionalFormatting>
  <conditionalFormatting sqref="D28 F28:G28">
    <cfRule type="expression" dxfId="218" priority="4">
      <formula>IF($D28+$F28+$G28&gt;0,1,0)=1</formula>
    </cfRule>
    <cfRule type="expression" dxfId="217" priority="3">
      <formula>IF(AND($D28&lt;$F28+$G28,$D28&lt;&gt;0),1,0)=1</formula>
    </cfRule>
  </conditionalFormatting>
  <conditionalFormatting sqref="D22:D27 F22:G27 J22:K27 D30:D31 F30:G31 J30:K31">
    <cfRule type="expression" dxfId="216" priority="19">
      <formula>IF($D22+$F22+$G22+$J22+$K22&gt;0,1,0)=1</formula>
    </cfRule>
    <cfRule type="expression" dxfId="215" priority="6">
      <formula>IF(AND($D22&lt;$F22+$G22+$J22+$K22,$D22&lt;&gt;0),1,0)=1</formula>
    </cfRule>
  </conditionalFormatting>
  <conditionalFormatting sqref="D16:D20 F16:K20 D33 F33:K33">
    <cfRule type="expression" dxfId="214" priority="14">
      <formula>IF($D16+$F16+$G16+$H16+$I16+$J16+$K16&gt;0,1,0)=1</formula>
    </cfRule>
    <cfRule type="expression" dxfId="213" priority="13">
      <formula>IF(AND($D16&lt;$F16+$G16+$H16+$I16+$J16+$K16,$D16&lt;&gt;0),1,0)=1</formula>
    </cfRule>
  </conditionalFormatting>
  <conditionalFormatting sqref="F50:G50">
    <cfRule type="cellIs" dxfId="212" priority="2" operator="lessThan">
      <formula>F$51</formula>
    </cfRule>
  </conditionalFormatting>
  <dataValidations count="2">
    <dataValidation type="whole" allowBlank="1" showInputMessage="1" showErrorMessage="1" error="Введите целое число" sqref="H47:J50 D11:K11 E12:E15 D33 D10:N10 F33:N33 L27:L31 F31:G31 F12:F20 H15:K20 L12:L20 J29:K31 L22 L25 F22:F30 D12:D31 J22:K27 G12:G30 M11:N31 D46:D65 E46:J46 K46:K50 E47:G65 H58:K65">
      <formula1>0</formula1>
      <formula2>9999999999999990</formula2>
    </dataValidation>
    <dataValidation allowBlank="1" showInputMessage="1" showErrorMessage="1" error="Введите целое число" sqref="L11 D66:K66 E16:E33 D32 J28:K28 F21 H12:K14 L23:L24 L26 H22:I31 H51:K57 H21:L21 F32:N32"/>
  </dataValidations>
  <pageMargins left="0.7" right="0.7" top="0.75" bottom="0.75" header="0.3" footer="0.3"/>
  <pageSetup paperSize="9" orientation="portrait" r:id="rId1"/>
  <ignoredErrors>
    <ignoredError sqref="E5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zoomScale="75" zoomScaleNormal="75" workbookViewId="0">
      <selection activeCell="C3" sqref="C3"/>
    </sheetView>
  </sheetViews>
  <sheetFormatPr defaultRowHeight="15.75" x14ac:dyDescent="0.25"/>
  <cols>
    <col min="1" max="1" width="6.28515625" style="31" customWidth="1"/>
    <col min="2" max="2" width="109.140625" style="31" customWidth="1"/>
    <col min="3" max="3" width="18.28515625" style="31" customWidth="1"/>
    <col min="4" max="4" width="18.5703125" style="31" customWidth="1"/>
    <col min="5" max="6" width="17" style="31" customWidth="1"/>
    <col min="7" max="7" width="20.28515625" style="31" customWidth="1"/>
    <col min="8" max="16384" width="9.140625" style="31"/>
  </cols>
  <sheetData>
    <row r="1" spans="1:7" s="30" customFormat="1" ht="21" x14ac:dyDescent="0.25">
      <c r="B1" s="234" t="s">
        <v>620</v>
      </c>
      <c r="C1" s="234"/>
    </row>
    <row r="2" spans="1:7" ht="7.5" customHeight="1" x14ac:dyDescent="0.25"/>
    <row r="3" spans="1:7" ht="30.75" customHeight="1" x14ac:dyDescent="0.25">
      <c r="A3" s="44">
        <v>1</v>
      </c>
      <c r="B3" s="54" t="s">
        <v>621</v>
      </c>
      <c r="C3" s="51"/>
    </row>
    <row r="4" spans="1:7" ht="30.75" customHeight="1" x14ac:dyDescent="0.25">
      <c r="A4" s="44">
        <v>2</v>
      </c>
      <c r="B4" s="54" t="s">
        <v>624</v>
      </c>
      <c r="C4" s="51"/>
    </row>
    <row r="5" spans="1:7" ht="30.75" customHeight="1" x14ac:dyDescent="0.25">
      <c r="A5" s="44">
        <v>3</v>
      </c>
      <c r="B5" s="54" t="s">
        <v>625</v>
      </c>
      <c r="C5" s="51"/>
    </row>
    <row r="6" spans="1:7" ht="30.75" customHeight="1" x14ac:dyDescent="0.25">
      <c r="A6" s="44">
        <v>4</v>
      </c>
      <c r="B6" s="54" t="s">
        <v>626</v>
      </c>
      <c r="C6" s="51"/>
    </row>
    <row r="7" spans="1:7" ht="30.75" customHeight="1" x14ac:dyDescent="0.25">
      <c r="A7" s="44">
        <v>5</v>
      </c>
      <c r="B7" s="54" t="s">
        <v>627</v>
      </c>
      <c r="C7" s="51"/>
    </row>
    <row r="8" spans="1:7" ht="30.75" customHeight="1" x14ac:dyDescent="0.25">
      <c r="A8" s="44">
        <v>6</v>
      </c>
      <c r="B8" s="54" t="s">
        <v>622</v>
      </c>
      <c r="C8" s="51"/>
    </row>
    <row r="9" spans="1:7" ht="30.75" customHeight="1" x14ac:dyDescent="0.25">
      <c r="A9" s="44">
        <v>7</v>
      </c>
      <c r="B9" s="54" t="s">
        <v>623</v>
      </c>
      <c r="C9" s="51"/>
    </row>
    <row r="11" spans="1:7" s="30" customFormat="1" ht="21" x14ac:dyDescent="0.25">
      <c r="A11" s="234" t="s">
        <v>628</v>
      </c>
      <c r="B11" s="234"/>
    </row>
    <row r="12" spans="1:7" s="30" customFormat="1" ht="21" x14ac:dyDescent="0.25"/>
    <row r="13" spans="1:7" s="30" customFormat="1" ht="21" x14ac:dyDescent="0.25">
      <c r="B13" s="30" t="s">
        <v>629</v>
      </c>
    </row>
    <row r="14" spans="1:7" ht="15" customHeight="1" x14ac:dyDescent="0.25">
      <c r="A14" s="230" t="s">
        <v>552</v>
      </c>
      <c r="B14" s="235" t="s">
        <v>630</v>
      </c>
      <c r="C14" s="235" t="s">
        <v>500</v>
      </c>
      <c r="D14" s="241" t="s">
        <v>498</v>
      </c>
      <c r="E14" s="236" t="s">
        <v>666</v>
      </c>
      <c r="F14" s="237"/>
      <c r="G14" s="238"/>
    </row>
    <row r="15" spans="1:7" ht="94.5" x14ac:dyDescent="0.25">
      <c r="A15" s="230"/>
      <c r="B15" s="235"/>
      <c r="C15" s="235"/>
      <c r="D15" s="242"/>
      <c r="E15" s="99" t="s">
        <v>669</v>
      </c>
      <c r="F15" s="99" t="s">
        <v>670</v>
      </c>
      <c r="G15" s="99" t="s">
        <v>496</v>
      </c>
    </row>
    <row r="16" spans="1:7" s="108" customFormat="1" x14ac:dyDescent="0.25">
      <c r="A16" s="101"/>
      <c r="B16" s="62">
        <v>1</v>
      </c>
      <c r="C16" s="110">
        <v>2</v>
      </c>
      <c r="D16" s="109">
        <v>3</v>
      </c>
      <c r="E16" s="109">
        <v>4</v>
      </c>
      <c r="F16" s="109">
        <v>5</v>
      </c>
      <c r="G16" s="109">
        <v>6</v>
      </c>
    </row>
    <row r="17" spans="1:7" ht="24.75" customHeight="1" x14ac:dyDescent="0.25">
      <c r="A17" s="44">
        <v>1</v>
      </c>
      <c r="B17" s="56" t="s">
        <v>631</v>
      </c>
      <c r="C17" s="57" t="s">
        <v>1121</v>
      </c>
      <c r="D17" s="124">
        <f>D18+D19+D20+D21+D22+D24+D25+D26+D27+D28+D32+D33+D38</f>
        <v>0</v>
      </c>
      <c r="E17" s="124">
        <f>E18+E19+E20+E21+E22+E24+E25+E26+E27+E28+E32+E33</f>
        <v>0</v>
      </c>
      <c r="F17" s="124">
        <f>F18+F19+F20+F21+F22+F24+F25+F26+F27+F28+F32+F33</f>
        <v>0</v>
      </c>
      <c r="G17" s="124">
        <f t="shared" ref="G17" si="0">G18+G19+G20+G21+G22+G24+G25+G26+G27+G28+G32+G33+G38</f>
        <v>0</v>
      </c>
    </row>
    <row r="18" spans="1:7" ht="24.75" customHeight="1" x14ac:dyDescent="0.25">
      <c r="A18" s="44">
        <v>2</v>
      </c>
      <c r="B18" s="58" t="s">
        <v>632</v>
      </c>
      <c r="C18" s="57" t="s">
        <v>1124</v>
      </c>
      <c r="D18" s="185">
        <f>E18+F18</f>
        <v>0</v>
      </c>
      <c r="E18" s="51"/>
      <c r="F18" s="51"/>
      <c r="G18" s="51"/>
    </row>
    <row r="19" spans="1:7" ht="24.75" customHeight="1" x14ac:dyDescent="0.25">
      <c r="A19" s="44">
        <v>3</v>
      </c>
      <c r="B19" s="58" t="s">
        <v>570</v>
      </c>
      <c r="C19" s="57" t="s">
        <v>1141</v>
      </c>
      <c r="D19" s="185">
        <f t="shared" ref="D19:D37" si="1">E19+F19</f>
        <v>0</v>
      </c>
      <c r="E19" s="51"/>
      <c r="F19" s="51"/>
      <c r="G19" s="51"/>
    </row>
    <row r="20" spans="1:7" ht="24.75" customHeight="1" x14ac:dyDescent="0.25">
      <c r="A20" s="98">
        <v>4</v>
      </c>
      <c r="B20" s="58" t="s">
        <v>633</v>
      </c>
      <c r="C20" s="57" t="s">
        <v>1147</v>
      </c>
      <c r="D20" s="185">
        <f t="shared" si="1"/>
        <v>0</v>
      </c>
      <c r="E20" s="51"/>
      <c r="F20" s="51"/>
      <c r="G20" s="51"/>
    </row>
    <row r="21" spans="1:7" ht="24.75" customHeight="1" x14ac:dyDescent="0.25">
      <c r="A21" s="98">
        <v>5</v>
      </c>
      <c r="B21" s="58" t="s">
        <v>634</v>
      </c>
      <c r="C21" s="57" t="s">
        <v>1148</v>
      </c>
      <c r="D21" s="185">
        <f t="shared" si="1"/>
        <v>0</v>
      </c>
      <c r="E21" s="51"/>
      <c r="F21" s="51"/>
      <c r="G21" s="51"/>
    </row>
    <row r="22" spans="1:7" ht="24.75" customHeight="1" x14ac:dyDescent="0.25">
      <c r="A22" s="98">
        <v>6</v>
      </c>
      <c r="B22" s="58" t="s">
        <v>635</v>
      </c>
      <c r="C22" s="57" t="s">
        <v>1149</v>
      </c>
      <c r="D22" s="185">
        <f t="shared" si="1"/>
        <v>0</v>
      </c>
      <c r="E22" s="51"/>
      <c r="F22" s="51"/>
      <c r="G22" s="51"/>
    </row>
    <row r="23" spans="1:7" ht="24.75" customHeight="1" x14ac:dyDescent="0.25">
      <c r="A23" s="98">
        <v>7</v>
      </c>
      <c r="B23" s="58" t="s">
        <v>636</v>
      </c>
      <c r="C23" s="57" t="s">
        <v>1150</v>
      </c>
      <c r="D23" s="185">
        <f t="shared" si="1"/>
        <v>0</v>
      </c>
      <c r="E23" s="51"/>
      <c r="F23" s="51"/>
      <c r="G23" s="51"/>
    </row>
    <row r="24" spans="1:7" ht="24.75" customHeight="1" x14ac:dyDescent="0.25">
      <c r="A24" s="98">
        <v>8</v>
      </c>
      <c r="B24" s="58" t="s">
        <v>637</v>
      </c>
      <c r="C24" s="57" t="s">
        <v>1154</v>
      </c>
      <c r="D24" s="185">
        <f t="shared" si="1"/>
        <v>0</v>
      </c>
      <c r="E24" s="51"/>
      <c r="F24" s="51"/>
      <c r="G24" s="51"/>
    </row>
    <row r="25" spans="1:7" ht="24.75" customHeight="1" x14ac:dyDescent="0.25">
      <c r="A25" s="98">
        <v>9</v>
      </c>
      <c r="B25" s="58" t="s">
        <v>638</v>
      </c>
      <c r="C25" s="57" t="s">
        <v>1155</v>
      </c>
      <c r="D25" s="185">
        <f t="shared" si="1"/>
        <v>0</v>
      </c>
      <c r="E25" s="51"/>
      <c r="F25" s="51"/>
      <c r="G25" s="51"/>
    </row>
    <row r="26" spans="1:7" ht="24.75" customHeight="1" x14ac:dyDescent="0.25">
      <c r="A26" s="98">
        <v>10</v>
      </c>
      <c r="B26" s="58" t="s">
        <v>639</v>
      </c>
      <c r="C26" s="57" t="s">
        <v>1169</v>
      </c>
      <c r="D26" s="185">
        <f t="shared" si="1"/>
        <v>0</v>
      </c>
      <c r="E26" s="51"/>
      <c r="F26" s="51"/>
      <c r="G26" s="51"/>
    </row>
    <row r="27" spans="1:7" ht="24.75" customHeight="1" x14ac:dyDescent="0.25">
      <c r="A27" s="98">
        <v>11</v>
      </c>
      <c r="B27" s="58" t="s">
        <v>640</v>
      </c>
      <c r="C27" s="57" t="s">
        <v>1175</v>
      </c>
      <c r="D27" s="185">
        <f t="shared" si="1"/>
        <v>0</v>
      </c>
      <c r="E27" s="51"/>
      <c r="F27" s="51"/>
      <c r="G27" s="51"/>
    </row>
    <row r="28" spans="1:7" ht="24.75" customHeight="1" x14ac:dyDescent="0.25">
      <c r="A28" s="98">
        <v>12</v>
      </c>
      <c r="B28" s="58" t="s">
        <v>641</v>
      </c>
      <c r="C28" s="57" t="s">
        <v>1176</v>
      </c>
      <c r="D28" s="124">
        <f>D29+D30+D31</f>
        <v>0</v>
      </c>
      <c r="E28" s="124">
        <f t="shared" ref="E28:G28" si="2">E29+E30+E31</f>
        <v>0</v>
      </c>
      <c r="F28" s="124">
        <f t="shared" si="2"/>
        <v>0</v>
      </c>
      <c r="G28" s="124">
        <f t="shared" si="2"/>
        <v>0</v>
      </c>
    </row>
    <row r="29" spans="1:7" ht="24.75" customHeight="1" x14ac:dyDescent="0.25">
      <c r="A29" s="98">
        <v>13</v>
      </c>
      <c r="B29" s="58" t="s">
        <v>642</v>
      </c>
      <c r="C29" s="57" t="s">
        <v>1177</v>
      </c>
      <c r="D29" s="185">
        <f t="shared" si="1"/>
        <v>0</v>
      </c>
      <c r="E29" s="51"/>
      <c r="F29" s="51"/>
      <c r="G29" s="51"/>
    </row>
    <row r="30" spans="1:7" ht="24.75" customHeight="1" x14ac:dyDescent="0.25">
      <c r="A30" s="98">
        <v>14</v>
      </c>
      <c r="B30" s="58" t="s">
        <v>643</v>
      </c>
      <c r="C30" s="57" t="s">
        <v>1178</v>
      </c>
      <c r="D30" s="185">
        <f t="shared" si="1"/>
        <v>0</v>
      </c>
      <c r="E30" s="51"/>
      <c r="F30" s="51"/>
      <c r="G30" s="51"/>
    </row>
    <row r="31" spans="1:7" ht="24.75" customHeight="1" x14ac:dyDescent="0.25">
      <c r="A31" s="98">
        <v>15</v>
      </c>
      <c r="B31" s="58" t="s">
        <v>644</v>
      </c>
      <c r="C31" s="57" t="s">
        <v>1179</v>
      </c>
      <c r="D31" s="185">
        <f t="shared" si="1"/>
        <v>0</v>
      </c>
      <c r="E31" s="51"/>
      <c r="F31" s="51"/>
      <c r="G31" s="51"/>
    </row>
    <row r="32" spans="1:7" ht="24.75" customHeight="1" x14ac:dyDescent="0.25">
      <c r="A32" s="98">
        <v>16</v>
      </c>
      <c r="B32" s="58" t="s">
        <v>645</v>
      </c>
      <c r="C32" s="57" t="s">
        <v>1180</v>
      </c>
      <c r="D32" s="185">
        <f t="shared" si="1"/>
        <v>0</v>
      </c>
      <c r="E32" s="51"/>
      <c r="F32" s="51"/>
      <c r="G32" s="51"/>
    </row>
    <row r="33" spans="1:7" ht="24.75" customHeight="1" x14ac:dyDescent="0.25">
      <c r="A33" s="98">
        <v>17</v>
      </c>
      <c r="B33" s="56" t="s">
        <v>646</v>
      </c>
      <c r="C33" s="57" t="s">
        <v>1181</v>
      </c>
      <c r="D33" s="124">
        <f>D34+D35+D36+D37</f>
        <v>0</v>
      </c>
      <c r="E33" s="124">
        <f t="shared" ref="E33:G33" si="3">E34+E35+E36+E37</f>
        <v>0</v>
      </c>
      <c r="F33" s="124">
        <f t="shared" si="3"/>
        <v>0</v>
      </c>
      <c r="G33" s="124">
        <f t="shared" si="3"/>
        <v>0</v>
      </c>
    </row>
    <row r="34" spans="1:7" ht="24.75" customHeight="1" x14ac:dyDescent="0.25">
      <c r="A34" s="98">
        <v>18</v>
      </c>
      <c r="B34" s="59" t="s">
        <v>647</v>
      </c>
      <c r="C34" s="60" t="s">
        <v>1182</v>
      </c>
      <c r="D34" s="185">
        <f t="shared" si="1"/>
        <v>0</v>
      </c>
      <c r="E34" s="51"/>
      <c r="F34" s="51"/>
      <c r="G34" s="51"/>
    </row>
    <row r="35" spans="1:7" ht="24.75" customHeight="1" x14ac:dyDescent="0.25">
      <c r="A35" s="98">
        <v>19</v>
      </c>
      <c r="B35" s="59" t="s">
        <v>648</v>
      </c>
      <c r="C35" s="60" t="s">
        <v>1183</v>
      </c>
      <c r="D35" s="185">
        <f t="shared" si="1"/>
        <v>0</v>
      </c>
      <c r="E35" s="51"/>
      <c r="F35" s="51"/>
      <c r="G35" s="51"/>
    </row>
    <row r="36" spans="1:7" ht="24.75" customHeight="1" x14ac:dyDescent="0.25">
      <c r="A36" s="98">
        <v>20</v>
      </c>
      <c r="B36" s="59" t="s">
        <v>649</v>
      </c>
      <c r="C36" s="60" t="s">
        <v>1184</v>
      </c>
      <c r="D36" s="185">
        <f t="shared" si="1"/>
        <v>0</v>
      </c>
      <c r="E36" s="51"/>
      <c r="F36" s="51"/>
      <c r="G36" s="51"/>
    </row>
    <row r="37" spans="1:7" ht="24.75" customHeight="1" x14ac:dyDescent="0.25">
      <c r="A37" s="98">
        <v>21</v>
      </c>
      <c r="B37" s="59" t="s">
        <v>650</v>
      </c>
      <c r="C37" s="60" t="s">
        <v>1185</v>
      </c>
      <c r="D37" s="185">
        <f t="shared" si="1"/>
        <v>0</v>
      </c>
      <c r="E37" s="51"/>
      <c r="F37" s="51"/>
      <c r="G37" s="51"/>
    </row>
    <row r="38" spans="1:7" ht="24.75" customHeight="1" x14ac:dyDescent="0.25">
      <c r="A38" s="98">
        <v>22</v>
      </c>
      <c r="B38" s="56" t="s">
        <v>651</v>
      </c>
      <c r="C38" s="60" t="s">
        <v>1186</v>
      </c>
      <c r="D38" s="51"/>
      <c r="E38" s="119" t="s">
        <v>1243</v>
      </c>
      <c r="F38" s="119" t="s">
        <v>1243</v>
      </c>
      <c r="G38" s="51"/>
    </row>
    <row r="40" spans="1:7" s="30" customFormat="1" ht="21" x14ac:dyDescent="0.25">
      <c r="B40" s="30" t="s">
        <v>652</v>
      </c>
    </row>
    <row r="41" spans="1:7" s="30" customFormat="1" ht="12.75" customHeight="1" x14ac:dyDescent="0.25"/>
    <row r="42" spans="1:7" s="30" customFormat="1" ht="21" x14ac:dyDescent="0.25">
      <c r="B42" s="30" t="s">
        <v>653</v>
      </c>
    </row>
    <row r="43" spans="1:7" x14ac:dyDescent="0.25">
      <c r="A43" s="240" t="s">
        <v>552</v>
      </c>
      <c r="B43" s="239" t="s">
        <v>504</v>
      </c>
      <c r="C43" s="239" t="s">
        <v>500</v>
      </c>
      <c r="D43" s="239" t="s">
        <v>498</v>
      </c>
      <c r="E43" s="239" t="s">
        <v>666</v>
      </c>
      <c r="F43" s="239"/>
    </row>
    <row r="44" spans="1:7" ht="47.25" x14ac:dyDescent="0.25">
      <c r="A44" s="240"/>
      <c r="B44" s="239"/>
      <c r="C44" s="239"/>
      <c r="D44" s="239"/>
      <c r="E44" s="55" t="s">
        <v>667</v>
      </c>
      <c r="F44" s="55" t="s">
        <v>668</v>
      </c>
    </row>
    <row r="45" spans="1:7" x14ac:dyDescent="0.25">
      <c r="A45" s="44"/>
      <c r="B45" s="61">
        <v>1</v>
      </c>
      <c r="C45" s="57" t="s">
        <v>501</v>
      </c>
      <c r="D45" s="57" t="s">
        <v>502</v>
      </c>
      <c r="E45" s="57" t="s">
        <v>503</v>
      </c>
      <c r="F45" s="57" t="s">
        <v>499</v>
      </c>
    </row>
    <row r="46" spans="1:7" ht="24" customHeight="1" x14ac:dyDescent="0.25">
      <c r="A46" s="44">
        <v>1</v>
      </c>
      <c r="B46" s="56" t="s">
        <v>654</v>
      </c>
      <c r="C46" s="57" t="s">
        <v>1121</v>
      </c>
      <c r="D46" s="124">
        <f>D47+D49+D53</f>
        <v>0</v>
      </c>
      <c r="E46" s="124">
        <f t="shared" ref="E46:F46" si="4">E47+E49+E53</f>
        <v>0</v>
      </c>
      <c r="F46" s="124">
        <f t="shared" si="4"/>
        <v>0</v>
      </c>
    </row>
    <row r="47" spans="1:7" ht="24" customHeight="1" x14ac:dyDescent="0.25">
      <c r="A47" s="44">
        <v>2</v>
      </c>
      <c r="B47" s="128" t="s">
        <v>655</v>
      </c>
      <c r="C47" s="186" t="s">
        <v>915</v>
      </c>
      <c r="D47" s="119"/>
      <c r="E47" s="119"/>
      <c r="F47" s="119"/>
    </row>
    <row r="48" spans="1:7" ht="24" customHeight="1" x14ac:dyDescent="0.25">
      <c r="A48" s="44">
        <v>3</v>
      </c>
      <c r="B48" s="129" t="s">
        <v>656</v>
      </c>
      <c r="C48" s="186" t="s">
        <v>1171</v>
      </c>
      <c r="D48" s="119"/>
      <c r="E48" s="119"/>
      <c r="F48" s="119"/>
    </row>
    <row r="49" spans="1:6" ht="24" customHeight="1" x14ac:dyDescent="0.25">
      <c r="A49" s="98">
        <v>4</v>
      </c>
      <c r="B49" s="128" t="s">
        <v>657</v>
      </c>
      <c r="C49" s="186" t="s">
        <v>916</v>
      </c>
      <c r="D49" s="124">
        <f>D51+D52</f>
        <v>0</v>
      </c>
      <c r="E49" s="124">
        <f>E51+E52</f>
        <v>0</v>
      </c>
      <c r="F49" s="124">
        <f t="shared" ref="F49" si="5">F51+F52</f>
        <v>0</v>
      </c>
    </row>
    <row r="50" spans="1:6" ht="24" customHeight="1" x14ac:dyDescent="0.25">
      <c r="A50" s="98">
        <v>5</v>
      </c>
      <c r="B50" s="129" t="s">
        <v>658</v>
      </c>
      <c r="C50" s="186" t="s">
        <v>1172</v>
      </c>
      <c r="D50" s="51"/>
      <c r="E50" s="51"/>
      <c r="F50" s="51"/>
    </row>
    <row r="51" spans="1:6" ht="24" customHeight="1" x14ac:dyDescent="0.25">
      <c r="A51" s="98">
        <v>6</v>
      </c>
      <c r="B51" s="129" t="s">
        <v>659</v>
      </c>
      <c r="C51" s="186" t="s">
        <v>1173</v>
      </c>
      <c r="D51" s="51"/>
      <c r="E51" s="51"/>
      <c r="F51" s="51"/>
    </row>
    <row r="52" spans="1:6" ht="24" customHeight="1" x14ac:dyDescent="0.25">
      <c r="A52" s="98">
        <v>7</v>
      </c>
      <c r="B52" s="129" t="s">
        <v>660</v>
      </c>
      <c r="C52" s="186" t="s">
        <v>1174</v>
      </c>
      <c r="D52" s="51"/>
      <c r="E52" s="51"/>
      <c r="F52" s="51"/>
    </row>
    <row r="53" spans="1:6" ht="24" customHeight="1" x14ac:dyDescent="0.25">
      <c r="A53" s="98">
        <v>8</v>
      </c>
      <c r="B53" s="128" t="s">
        <v>661</v>
      </c>
      <c r="C53" s="186" t="s">
        <v>1122</v>
      </c>
      <c r="D53" s="51"/>
      <c r="E53" s="51"/>
      <c r="F53" s="51"/>
    </row>
    <row r="54" spans="1:6" ht="24" customHeight="1" x14ac:dyDescent="0.25">
      <c r="A54" s="98">
        <v>9</v>
      </c>
      <c r="B54" s="58" t="s">
        <v>1264</v>
      </c>
      <c r="C54" s="57" t="s">
        <v>1124</v>
      </c>
      <c r="D54" s="51"/>
      <c r="E54" s="120" t="s">
        <v>587</v>
      </c>
      <c r="F54" s="51"/>
    </row>
    <row r="55" spans="1:6" ht="24" customHeight="1" x14ac:dyDescent="0.25">
      <c r="A55" s="98">
        <v>10</v>
      </c>
      <c r="B55" s="58" t="s">
        <v>1318</v>
      </c>
      <c r="C55" s="57" t="s">
        <v>1141</v>
      </c>
      <c r="D55" s="124">
        <f>D56+D57</f>
        <v>0</v>
      </c>
      <c r="E55" s="120" t="s">
        <v>587</v>
      </c>
      <c r="F55" s="124">
        <f>F56+F57</f>
        <v>0</v>
      </c>
    </row>
    <row r="56" spans="1:6" ht="24" customHeight="1" x14ac:dyDescent="0.25">
      <c r="A56" s="98">
        <v>11</v>
      </c>
      <c r="B56" s="128" t="s">
        <v>662</v>
      </c>
      <c r="C56" s="57" t="s">
        <v>1142</v>
      </c>
      <c r="D56" s="51"/>
      <c r="E56" s="120" t="s">
        <v>587</v>
      </c>
      <c r="F56" s="51"/>
    </row>
    <row r="57" spans="1:6" ht="24" customHeight="1" x14ac:dyDescent="0.25">
      <c r="A57" s="98">
        <v>12</v>
      </c>
      <c r="B57" s="128" t="s">
        <v>663</v>
      </c>
      <c r="C57" s="57" t="s">
        <v>1143</v>
      </c>
      <c r="D57" s="51"/>
      <c r="E57" s="120" t="s">
        <v>587</v>
      </c>
      <c r="F57" s="51"/>
    </row>
    <row r="58" spans="1:6" ht="24" customHeight="1" x14ac:dyDescent="0.25">
      <c r="A58" s="127">
        <v>13</v>
      </c>
      <c r="B58" s="129" t="s">
        <v>1265</v>
      </c>
      <c r="C58" s="57" t="s">
        <v>1144</v>
      </c>
      <c r="D58" s="51"/>
      <c r="E58" s="120" t="s">
        <v>587</v>
      </c>
      <c r="F58" s="51"/>
    </row>
    <row r="59" spans="1:6" ht="24" customHeight="1" x14ac:dyDescent="0.25">
      <c r="A59" s="98">
        <v>14</v>
      </c>
      <c r="B59" s="128" t="s">
        <v>664</v>
      </c>
      <c r="C59" s="57" t="s">
        <v>1145</v>
      </c>
      <c r="D59" s="51"/>
      <c r="E59" s="120" t="s">
        <v>587</v>
      </c>
      <c r="F59" s="51"/>
    </row>
    <row r="60" spans="1:6" x14ac:dyDescent="0.25">
      <c r="B60" s="32"/>
    </row>
    <row r="61" spans="1:6" x14ac:dyDescent="0.25">
      <c r="B61" s="32"/>
    </row>
    <row r="62" spans="1:6" x14ac:dyDescent="0.25">
      <c r="B62" s="32"/>
    </row>
    <row r="63" spans="1:6" x14ac:dyDescent="0.25">
      <c r="B63" s="32"/>
    </row>
  </sheetData>
  <sheetProtection password="CC3B" sheet="1" objects="1" scenarios="1" formatColumns="0" formatRows="0" selectLockedCells="1"/>
  <mergeCells count="12">
    <mergeCell ref="B1:C1"/>
    <mergeCell ref="A11:B11"/>
    <mergeCell ref="C14:C15"/>
    <mergeCell ref="E14:G14"/>
    <mergeCell ref="E43:F43"/>
    <mergeCell ref="C43:C44"/>
    <mergeCell ref="D43:D44"/>
    <mergeCell ref="A14:A15"/>
    <mergeCell ref="B14:B15"/>
    <mergeCell ref="A43:A44"/>
    <mergeCell ref="B43:B44"/>
    <mergeCell ref="D14:D15"/>
  </mergeCells>
  <conditionalFormatting sqref="D50">
    <cfRule type="cellIs" dxfId="211" priority="28" operator="greaterThan">
      <formula>D$49</formula>
    </cfRule>
    <cfRule type="cellIs" dxfId="210" priority="6" operator="lessThan">
      <formula>$E$50+$F$50</formula>
    </cfRule>
  </conditionalFormatting>
  <conditionalFormatting sqref="E50:F50">
    <cfRule type="cellIs" dxfId="209" priority="26" operator="greaterThan">
      <formula>E$49</formula>
    </cfRule>
  </conditionalFormatting>
  <conditionalFormatting sqref="E50">
    <cfRule type="cellIs" dxfId="208" priority="25" operator="greaterThan">
      <formula>$D$50</formula>
    </cfRule>
  </conditionalFormatting>
  <conditionalFormatting sqref="F50">
    <cfRule type="cellIs" dxfId="207" priority="24" operator="greaterThan">
      <formula>$D$50</formula>
    </cfRule>
  </conditionalFormatting>
  <conditionalFormatting sqref="E51">
    <cfRule type="cellIs" dxfId="206" priority="23" operator="greaterThan">
      <formula>$D51</formula>
    </cfRule>
    <cfRule type="cellIs" dxfId="205" priority="2" operator="lessThan">
      <formula>$E$50</formula>
    </cfRule>
  </conditionalFormatting>
  <conditionalFormatting sqref="E52">
    <cfRule type="cellIs" dxfId="204" priority="22" operator="greaterThan">
      <formula>$D52</formula>
    </cfRule>
  </conditionalFormatting>
  <conditionalFormatting sqref="F51:F52">
    <cfRule type="cellIs" dxfId="203" priority="21" operator="greaterThan">
      <formula>$D51</formula>
    </cfRule>
  </conditionalFormatting>
  <conditionalFormatting sqref="E53">
    <cfRule type="cellIs" dxfId="202" priority="20" operator="greaterThan">
      <formula>$D53</formula>
    </cfRule>
  </conditionalFormatting>
  <conditionalFormatting sqref="F53">
    <cfRule type="cellIs" dxfId="201" priority="19" operator="greaterThan">
      <formula>$D53</formula>
    </cfRule>
  </conditionalFormatting>
  <conditionalFormatting sqref="F54">
    <cfRule type="cellIs" dxfId="200" priority="18" operator="greaterThan">
      <formula>$D54</formula>
    </cfRule>
  </conditionalFormatting>
  <conditionalFormatting sqref="F56:F57">
    <cfRule type="cellIs" dxfId="199" priority="17" operator="greaterThan">
      <formula>$D56</formula>
    </cfRule>
  </conditionalFormatting>
  <conditionalFormatting sqref="F58:F59">
    <cfRule type="cellIs" dxfId="198" priority="16" operator="greaterThan">
      <formula>$D58</formula>
    </cfRule>
  </conditionalFormatting>
  <conditionalFormatting sqref="D58">
    <cfRule type="cellIs" dxfId="197" priority="15" operator="greaterThan">
      <formula>$D$57</formula>
    </cfRule>
  </conditionalFormatting>
  <conditionalFormatting sqref="F58">
    <cfRule type="cellIs" dxfId="196" priority="14" operator="greaterThan">
      <formula>$F$57</formula>
    </cfRule>
  </conditionalFormatting>
  <conditionalFormatting sqref="D59">
    <cfRule type="cellIs" dxfId="195" priority="13" operator="greaterThan">
      <formula>$D$55</formula>
    </cfRule>
  </conditionalFormatting>
  <conditionalFormatting sqref="F59">
    <cfRule type="cellIs" dxfId="194" priority="12" operator="greaterThan">
      <formula>$F$55</formula>
    </cfRule>
  </conditionalFormatting>
  <conditionalFormatting sqref="C4">
    <cfRule type="cellIs" dxfId="193" priority="11" operator="greaterThan">
      <formula>$C$3</formula>
    </cfRule>
  </conditionalFormatting>
  <conditionalFormatting sqref="G18:G27 G29:G32 G34:G38">
    <cfRule type="cellIs" dxfId="192" priority="10" operator="greaterThan">
      <formula>$D18</formula>
    </cfRule>
  </conditionalFormatting>
  <conditionalFormatting sqref="E23:G23">
    <cfRule type="expression" dxfId="191" priority="8">
      <formula>IF(AND(E$23&lt;&gt;0,E$23&gt;=E$22),1,0)=1</formula>
    </cfRule>
  </conditionalFormatting>
  <conditionalFormatting sqref="D51">
    <cfRule type="cellIs" dxfId="190" priority="7" operator="lessThan">
      <formula>$E$51+$F$51</formula>
    </cfRule>
    <cfRule type="cellIs" dxfId="189" priority="3" operator="lessThan">
      <formula>$D$50</formula>
    </cfRule>
  </conditionalFormatting>
  <conditionalFormatting sqref="D52">
    <cfRule type="cellIs" dxfId="188" priority="5" operator="lessThan">
      <formula>$E$52+$F$52</formula>
    </cfRule>
  </conditionalFormatting>
  <conditionalFormatting sqref="D53">
    <cfRule type="cellIs" dxfId="187" priority="4" operator="lessThan">
      <formula>$E$53+$F$53</formula>
    </cfRule>
  </conditionalFormatting>
  <conditionalFormatting sqref="F51">
    <cfRule type="cellIs" dxfId="186" priority="1" operator="lessThan">
      <formula>$F$50</formula>
    </cfRule>
  </conditionalFormatting>
  <dataValidations count="2">
    <dataValidation type="whole" allowBlank="1" showInputMessage="1" showErrorMessage="1" error="Введите целое число" sqref="D46:D59 C3:C9 F46:F59 E46:E53 E16:F37 G16:G38 D16:D38">
      <formula1>0</formula1>
      <formula2>9999999999999990</formula2>
    </dataValidation>
    <dataValidation allowBlank="1" showInputMessage="1" showErrorMessage="1" error="Введите целое число" sqref="E38:F38 E54:E59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="75" zoomScaleNormal="75" workbookViewId="0">
      <selection activeCell="D11" sqref="D11"/>
    </sheetView>
  </sheetViews>
  <sheetFormatPr defaultRowHeight="33" customHeight="1" x14ac:dyDescent="0.25"/>
  <cols>
    <col min="1" max="1" width="6.28515625" style="102" customWidth="1"/>
    <col min="2" max="2" width="86.42578125" style="34" customWidth="1"/>
    <col min="3" max="3" width="9.140625" style="34"/>
    <col min="4" max="8" width="20.42578125" style="34" customWidth="1"/>
    <col min="9" max="16384" width="9.140625" style="34"/>
  </cols>
  <sheetData>
    <row r="1" spans="1:8" s="45" customFormat="1" ht="25.5" customHeight="1" x14ac:dyDescent="0.25">
      <c r="A1" s="107"/>
      <c r="B1" s="140" t="s">
        <v>671</v>
      </c>
      <c r="C1" s="141"/>
      <c r="D1" s="141"/>
      <c r="E1" s="141"/>
      <c r="F1" s="141"/>
      <c r="G1" s="141"/>
      <c r="H1" s="141"/>
    </row>
    <row r="2" spans="1:8" s="45" customFormat="1" ht="13.5" customHeight="1" x14ac:dyDescent="0.25">
      <c r="A2" s="107"/>
      <c r="B2" s="140"/>
      <c r="C2" s="141"/>
      <c r="D2" s="141"/>
      <c r="E2" s="141"/>
      <c r="F2" s="141"/>
      <c r="G2" s="141"/>
      <c r="H2" s="141"/>
    </row>
    <row r="3" spans="1:8" s="45" customFormat="1" ht="21" customHeight="1" x14ac:dyDescent="0.25">
      <c r="A3" s="107"/>
      <c r="B3" s="140" t="s">
        <v>672</v>
      </c>
      <c r="C3" s="141"/>
      <c r="D3" s="141"/>
      <c r="E3" s="141"/>
      <c r="F3" s="141"/>
      <c r="G3" s="141"/>
      <c r="H3" s="141"/>
    </row>
    <row r="4" spans="1:8" ht="14.25" customHeight="1" x14ac:dyDescent="0.25"/>
    <row r="5" spans="1:8" ht="33" customHeight="1" x14ac:dyDescent="0.25">
      <c r="A5" s="243" t="s">
        <v>552</v>
      </c>
      <c r="B5" s="241" t="s">
        <v>493</v>
      </c>
      <c r="C5" s="235" t="s">
        <v>665</v>
      </c>
      <c r="D5" s="235" t="s">
        <v>498</v>
      </c>
      <c r="E5" s="230" t="s">
        <v>666</v>
      </c>
      <c r="F5" s="230"/>
      <c r="G5" s="230"/>
      <c r="H5" s="235" t="s">
        <v>709</v>
      </c>
    </row>
    <row r="6" spans="1:8" ht="33" customHeight="1" x14ac:dyDescent="0.25">
      <c r="A6" s="243"/>
      <c r="B6" s="244"/>
      <c r="C6" s="235"/>
      <c r="D6" s="235"/>
      <c r="E6" s="230" t="s">
        <v>496</v>
      </c>
      <c r="F6" s="230" t="s">
        <v>505</v>
      </c>
      <c r="G6" s="230" t="s">
        <v>1252</v>
      </c>
      <c r="H6" s="235"/>
    </row>
    <row r="7" spans="1:8" ht="75" customHeight="1" x14ac:dyDescent="0.25">
      <c r="A7" s="243"/>
      <c r="B7" s="242"/>
      <c r="C7" s="235"/>
      <c r="D7" s="235"/>
      <c r="E7" s="230"/>
      <c r="F7" s="230"/>
      <c r="G7" s="230"/>
      <c r="H7" s="235"/>
    </row>
    <row r="8" spans="1:8" ht="20.25" customHeight="1" x14ac:dyDescent="0.25">
      <c r="A8" s="143"/>
      <c r="B8" s="62">
        <v>1</v>
      </c>
      <c r="C8" s="111">
        <v>2</v>
      </c>
      <c r="D8" s="111">
        <v>3</v>
      </c>
      <c r="E8" s="111">
        <v>4</v>
      </c>
      <c r="F8" s="111">
        <v>5</v>
      </c>
      <c r="G8" s="111">
        <v>6</v>
      </c>
      <c r="H8" s="111">
        <v>7</v>
      </c>
    </row>
    <row r="9" spans="1:8" ht="33" customHeight="1" x14ac:dyDescent="0.25">
      <c r="A9" s="143">
        <v>1</v>
      </c>
      <c r="B9" s="64" t="s">
        <v>673</v>
      </c>
      <c r="C9" s="63" t="s">
        <v>1121</v>
      </c>
      <c r="D9" s="124">
        <f>D10+D13+D16+D19+D22+D23+D25+D26+D27+D29+D31+D34+D35+D36+D37+D38+D39</f>
        <v>0</v>
      </c>
      <c r="E9" s="124">
        <f t="shared" ref="E9:F9" si="0">E10+E13+E16+E19+E22+E23+E25+E26+E27+E29+E31+E34+E35+E36+E37+E38+E39</f>
        <v>0</v>
      </c>
      <c r="F9" s="124">
        <f t="shared" si="0"/>
        <v>0</v>
      </c>
      <c r="G9" s="124">
        <f>G16+G19+G22+G23+G25+G26+G27+G29+G35+G36+G37+G38+G39</f>
        <v>0</v>
      </c>
      <c r="H9" s="124">
        <f>H16+H19+H22+H23+H25+H26+H27+H29+H35+H36+H37+H38+H39</f>
        <v>0</v>
      </c>
    </row>
    <row r="10" spans="1:8" ht="33" customHeight="1" x14ac:dyDescent="0.25">
      <c r="A10" s="143">
        <v>2</v>
      </c>
      <c r="B10" s="65" t="s">
        <v>674</v>
      </c>
      <c r="C10" s="63" t="s">
        <v>1124</v>
      </c>
      <c r="D10" s="124">
        <f>D11</f>
        <v>0</v>
      </c>
      <c r="E10" s="124">
        <f t="shared" ref="E10:F10" si="1">E11</f>
        <v>0</v>
      </c>
      <c r="F10" s="124">
        <f t="shared" si="1"/>
        <v>0</v>
      </c>
      <c r="G10" s="120" t="s">
        <v>587</v>
      </c>
      <c r="H10" s="120" t="s">
        <v>587</v>
      </c>
    </row>
    <row r="11" spans="1:8" ht="33" customHeight="1" x14ac:dyDescent="0.25">
      <c r="A11" s="101">
        <v>3</v>
      </c>
      <c r="B11" s="65" t="s">
        <v>675</v>
      </c>
      <c r="C11" s="187" t="s">
        <v>1125</v>
      </c>
      <c r="D11" s="51"/>
      <c r="E11" s="51"/>
      <c r="F11" s="51"/>
      <c r="G11" s="120" t="s">
        <v>587</v>
      </c>
      <c r="H11" s="120" t="s">
        <v>587</v>
      </c>
    </row>
    <row r="12" spans="1:8" ht="33" customHeight="1" x14ac:dyDescent="0.25">
      <c r="A12" s="101">
        <v>4</v>
      </c>
      <c r="B12" s="65" t="s">
        <v>676</v>
      </c>
      <c r="C12" s="63" t="s">
        <v>1126</v>
      </c>
      <c r="D12" s="51"/>
      <c r="E12" s="51"/>
      <c r="F12" s="51"/>
      <c r="G12" s="120" t="s">
        <v>587</v>
      </c>
      <c r="H12" s="120" t="s">
        <v>587</v>
      </c>
    </row>
    <row r="13" spans="1:8" ht="33" customHeight="1" x14ac:dyDescent="0.25">
      <c r="A13" s="101">
        <v>5</v>
      </c>
      <c r="B13" s="65" t="s">
        <v>677</v>
      </c>
      <c r="C13" s="63" t="s">
        <v>1141</v>
      </c>
      <c r="D13" s="51"/>
      <c r="E13" s="51"/>
      <c r="F13" s="51"/>
      <c r="G13" s="120" t="s">
        <v>587</v>
      </c>
      <c r="H13" s="120" t="s">
        <v>587</v>
      </c>
    </row>
    <row r="14" spans="1:8" ht="33" customHeight="1" x14ac:dyDescent="0.25">
      <c r="A14" s="101">
        <v>6</v>
      </c>
      <c r="B14" s="65" t="s">
        <v>678</v>
      </c>
      <c r="C14" s="63" t="s">
        <v>1142</v>
      </c>
      <c r="D14" s="51"/>
      <c r="E14" s="51"/>
      <c r="F14" s="51"/>
      <c r="G14" s="120" t="s">
        <v>587</v>
      </c>
      <c r="H14" s="120" t="s">
        <v>587</v>
      </c>
    </row>
    <row r="15" spans="1:8" ht="33" customHeight="1" x14ac:dyDescent="0.25">
      <c r="A15" s="101">
        <v>7</v>
      </c>
      <c r="B15" s="65" t="s">
        <v>679</v>
      </c>
      <c r="C15" s="63" t="s">
        <v>1143</v>
      </c>
      <c r="D15" s="51"/>
      <c r="E15" s="51"/>
      <c r="F15" s="51"/>
      <c r="G15" s="120" t="s">
        <v>587</v>
      </c>
      <c r="H15" s="120" t="s">
        <v>587</v>
      </c>
    </row>
    <row r="16" spans="1:8" ht="33" customHeight="1" x14ac:dyDescent="0.25">
      <c r="A16" s="101">
        <v>8</v>
      </c>
      <c r="B16" s="65" t="s">
        <v>680</v>
      </c>
      <c r="C16" s="63" t="s">
        <v>1147</v>
      </c>
      <c r="D16" s="51"/>
      <c r="E16" s="51"/>
      <c r="F16" s="51"/>
      <c r="G16" s="51"/>
      <c r="H16" s="51"/>
    </row>
    <row r="17" spans="1:8" ht="33" customHeight="1" x14ac:dyDescent="0.25">
      <c r="A17" s="101">
        <v>9</v>
      </c>
      <c r="B17" s="65" t="s">
        <v>681</v>
      </c>
      <c r="C17" s="63" t="s">
        <v>1159</v>
      </c>
      <c r="D17" s="51"/>
      <c r="E17" s="51"/>
      <c r="F17" s="51"/>
      <c r="G17" s="51"/>
      <c r="H17" s="51"/>
    </row>
    <row r="18" spans="1:8" ht="33" customHeight="1" x14ac:dyDescent="0.25">
      <c r="A18" s="101">
        <v>10</v>
      </c>
      <c r="B18" s="65" t="s">
        <v>682</v>
      </c>
      <c r="C18" s="63" t="s">
        <v>1160</v>
      </c>
      <c r="D18" s="51"/>
      <c r="E18" s="51"/>
      <c r="F18" s="51"/>
      <c r="G18" s="51"/>
      <c r="H18" s="51"/>
    </row>
    <row r="19" spans="1:8" ht="33" customHeight="1" x14ac:dyDescent="0.25">
      <c r="A19" s="101">
        <v>11</v>
      </c>
      <c r="B19" s="65" t="s">
        <v>683</v>
      </c>
      <c r="C19" s="63" t="s">
        <v>1148</v>
      </c>
      <c r="D19" s="51"/>
      <c r="E19" s="51"/>
      <c r="F19" s="51"/>
      <c r="G19" s="51"/>
      <c r="H19" s="51"/>
    </row>
    <row r="20" spans="1:8" ht="33" customHeight="1" x14ac:dyDescent="0.25">
      <c r="A20" s="101">
        <v>12</v>
      </c>
      <c r="B20" s="65" t="s">
        <v>684</v>
      </c>
      <c r="C20" s="63" t="s">
        <v>1165</v>
      </c>
      <c r="D20" s="51"/>
      <c r="E20" s="51"/>
      <c r="F20" s="51"/>
      <c r="G20" s="51"/>
      <c r="H20" s="51"/>
    </row>
    <row r="21" spans="1:8" ht="33" customHeight="1" x14ac:dyDescent="0.25">
      <c r="A21" s="101">
        <v>13</v>
      </c>
      <c r="B21" s="65" t="s">
        <v>685</v>
      </c>
      <c r="C21" s="63" t="s">
        <v>1166</v>
      </c>
      <c r="D21" s="51"/>
      <c r="E21" s="51"/>
      <c r="F21" s="51"/>
      <c r="G21" s="51"/>
      <c r="H21" s="120" t="s">
        <v>587</v>
      </c>
    </row>
    <row r="22" spans="1:8" ht="33" customHeight="1" x14ac:dyDescent="0.25">
      <c r="A22" s="101">
        <v>14</v>
      </c>
      <c r="B22" s="65" t="s">
        <v>686</v>
      </c>
      <c r="C22" s="63" t="s">
        <v>1149</v>
      </c>
      <c r="D22" s="51"/>
      <c r="E22" s="51"/>
      <c r="F22" s="51"/>
      <c r="G22" s="51"/>
      <c r="H22" s="51"/>
    </row>
    <row r="23" spans="1:8" ht="33" customHeight="1" x14ac:dyDescent="0.25">
      <c r="A23" s="101">
        <v>15</v>
      </c>
      <c r="B23" s="65" t="s">
        <v>687</v>
      </c>
      <c r="C23" s="63" t="s">
        <v>1154</v>
      </c>
      <c r="D23" s="51"/>
      <c r="E23" s="51"/>
      <c r="F23" s="51"/>
      <c r="G23" s="51"/>
      <c r="H23" s="51"/>
    </row>
    <row r="24" spans="1:8" ht="33" customHeight="1" x14ac:dyDescent="0.25">
      <c r="A24" s="101">
        <v>16</v>
      </c>
      <c r="B24" s="65" t="s">
        <v>688</v>
      </c>
      <c r="C24" s="63" t="s">
        <v>1187</v>
      </c>
      <c r="D24" s="51"/>
      <c r="E24" s="51"/>
      <c r="F24" s="51"/>
      <c r="G24" s="51"/>
      <c r="H24" s="51"/>
    </row>
    <row r="25" spans="1:8" ht="33" customHeight="1" x14ac:dyDescent="0.25">
      <c r="A25" s="101">
        <v>17</v>
      </c>
      <c r="B25" s="65" t="s">
        <v>689</v>
      </c>
      <c r="C25" s="63" t="s">
        <v>1155</v>
      </c>
      <c r="D25" s="51"/>
      <c r="E25" s="51"/>
      <c r="F25" s="51"/>
      <c r="G25" s="51"/>
      <c r="H25" s="51"/>
    </row>
    <row r="26" spans="1:8" ht="33" customHeight="1" x14ac:dyDescent="0.25">
      <c r="A26" s="101">
        <v>18</v>
      </c>
      <c r="B26" s="65" t="s">
        <v>690</v>
      </c>
      <c r="C26" s="63" t="s">
        <v>1169</v>
      </c>
      <c r="D26" s="51"/>
      <c r="E26" s="51"/>
      <c r="F26" s="51"/>
      <c r="G26" s="51"/>
      <c r="H26" s="51"/>
    </row>
    <row r="27" spans="1:8" ht="33" customHeight="1" x14ac:dyDescent="0.25">
      <c r="A27" s="101">
        <v>19</v>
      </c>
      <c r="B27" s="65" t="s">
        <v>691</v>
      </c>
      <c r="C27" s="63" t="s">
        <v>1175</v>
      </c>
      <c r="D27" s="51"/>
      <c r="E27" s="51"/>
      <c r="F27" s="51"/>
      <c r="G27" s="51"/>
      <c r="H27" s="51"/>
    </row>
    <row r="28" spans="1:8" ht="33" customHeight="1" x14ac:dyDescent="0.25">
      <c r="A28" s="121">
        <v>20</v>
      </c>
      <c r="B28" s="65" t="s">
        <v>1245</v>
      </c>
      <c r="C28" s="63" t="s">
        <v>1246</v>
      </c>
      <c r="D28" s="51"/>
      <c r="E28" s="51"/>
      <c r="F28" s="51"/>
      <c r="G28" s="120" t="s">
        <v>587</v>
      </c>
      <c r="H28" s="120" t="s">
        <v>587</v>
      </c>
    </row>
    <row r="29" spans="1:8" ht="33" customHeight="1" x14ac:dyDescent="0.25">
      <c r="A29" s="121">
        <v>21</v>
      </c>
      <c r="B29" s="65" t="s">
        <v>692</v>
      </c>
      <c r="C29" s="63" t="s">
        <v>1176</v>
      </c>
      <c r="D29" s="51"/>
      <c r="E29" s="51"/>
      <c r="F29" s="51"/>
      <c r="G29" s="51"/>
      <c r="H29" s="51"/>
    </row>
    <row r="30" spans="1:8" ht="33" customHeight="1" x14ac:dyDescent="0.25">
      <c r="A30" s="121">
        <v>22</v>
      </c>
      <c r="B30" s="65" t="s">
        <v>693</v>
      </c>
      <c r="C30" s="63" t="s">
        <v>1177</v>
      </c>
      <c r="D30" s="51"/>
      <c r="E30" s="51"/>
      <c r="F30" s="51"/>
      <c r="G30" s="51"/>
      <c r="H30" s="51"/>
    </row>
    <row r="31" spans="1:8" ht="33" customHeight="1" x14ac:dyDescent="0.25">
      <c r="A31" s="121">
        <v>23</v>
      </c>
      <c r="B31" s="65" t="s">
        <v>694</v>
      </c>
      <c r="C31" s="63" t="s">
        <v>1180</v>
      </c>
      <c r="D31" s="51"/>
      <c r="E31" s="51"/>
      <c r="F31" s="51"/>
      <c r="G31" s="120" t="s">
        <v>587</v>
      </c>
      <c r="H31" s="120" t="s">
        <v>587</v>
      </c>
    </row>
    <row r="32" spans="1:8" ht="33" customHeight="1" x14ac:dyDescent="0.25">
      <c r="A32" s="121">
        <v>24</v>
      </c>
      <c r="B32" s="65" t="s">
        <v>695</v>
      </c>
      <c r="C32" s="63" t="s">
        <v>1188</v>
      </c>
      <c r="D32" s="51"/>
      <c r="E32" s="51"/>
      <c r="F32" s="51"/>
      <c r="G32" s="120" t="s">
        <v>587</v>
      </c>
      <c r="H32" s="120" t="s">
        <v>587</v>
      </c>
    </row>
    <row r="33" spans="1:8" ht="33" customHeight="1" x14ac:dyDescent="0.25">
      <c r="A33" s="121">
        <v>25</v>
      </c>
      <c r="B33" s="65" t="s">
        <v>696</v>
      </c>
      <c r="C33" s="63" t="s">
        <v>1189</v>
      </c>
      <c r="D33" s="51"/>
      <c r="E33" s="51"/>
      <c r="F33" s="51"/>
      <c r="G33" s="120" t="s">
        <v>1317</v>
      </c>
      <c r="H33" s="120" t="s">
        <v>587</v>
      </c>
    </row>
    <row r="34" spans="1:8" ht="33" customHeight="1" x14ac:dyDescent="0.25">
      <c r="A34" s="121">
        <v>26</v>
      </c>
      <c r="B34" s="65" t="s">
        <v>697</v>
      </c>
      <c r="C34" s="63" t="s">
        <v>1181</v>
      </c>
      <c r="D34" s="51"/>
      <c r="E34" s="51"/>
      <c r="F34" s="51"/>
      <c r="G34" s="120" t="s">
        <v>587</v>
      </c>
      <c r="H34" s="120" t="s">
        <v>587</v>
      </c>
    </row>
    <row r="35" spans="1:8" ht="33" customHeight="1" x14ac:dyDescent="0.25">
      <c r="A35" s="121">
        <v>27</v>
      </c>
      <c r="B35" s="65" t="s">
        <v>698</v>
      </c>
      <c r="C35" s="63" t="s">
        <v>1186</v>
      </c>
      <c r="D35" s="51"/>
      <c r="E35" s="51"/>
      <c r="F35" s="51"/>
      <c r="G35" s="51"/>
      <c r="H35" s="51"/>
    </row>
    <row r="36" spans="1:8" ht="33" customHeight="1" x14ac:dyDescent="0.25">
      <c r="A36" s="121">
        <v>28</v>
      </c>
      <c r="B36" s="65" t="s">
        <v>699</v>
      </c>
      <c r="C36" s="63" t="s">
        <v>1190</v>
      </c>
      <c r="D36" s="51"/>
      <c r="E36" s="51"/>
      <c r="F36" s="51"/>
      <c r="G36" s="51"/>
      <c r="H36" s="51"/>
    </row>
    <row r="37" spans="1:8" ht="33" customHeight="1" x14ac:dyDescent="0.25">
      <c r="A37" s="101">
        <v>29</v>
      </c>
      <c r="B37" s="65" t="s">
        <v>700</v>
      </c>
      <c r="C37" s="63" t="s">
        <v>1191</v>
      </c>
      <c r="D37" s="51"/>
      <c r="E37" s="51"/>
      <c r="F37" s="51"/>
      <c r="G37" s="51"/>
      <c r="H37" s="51"/>
    </row>
    <row r="38" spans="1:8" ht="33" customHeight="1" x14ac:dyDescent="0.25">
      <c r="A38" s="101">
        <v>30</v>
      </c>
      <c r="B38" s="65" t="s">
        <v>701</v>
      </c>
      <c r="C38" s="63" t="s">
        <v>1192</v>
      </c>
      <c r="D38" s="51"/>
      <c r="E38" s="51"/>
      <c r="F38" s="51"/>
      <c r="G38" s="51"/>
      <c r="H38" s="51"/>
    </row>
    <row r="39" spans="1:8" ht="33" customHeight="1" x14ac:dyDescent="0.25">
      <c r="A39" s="101">
        <v>31</v>
      </c>
      <c r="B39" s="65" t="s">
        <v>702</v>
      </c>
      <c r="C39" s="63" t="s">
        <v>1193</v>
      </c>
      <c r="D39" s="124">
        <f>D40+D41+D42</f>
        <v>0</v>
      </c>
      <c r="E39" s="124">
        <f t="shared" ref="E39:H39" si="2">E40+E41+E42</f>
        <v>0</v>
      </c>
      <c r="F39" s="124">
        <f t="shared" si="2"/>
        <v>0</v>
      </c>
      <c r="G39" s="124">
        <f t="shared" si="2"/>
        <v>0</v>
      </c>
      <c r="H39" s="124">
        <f t="shared" si="2"/>
        <v>0</v>
      </c>
    </row>
    <row r="40" spans="1:8" ht="33" customHeight="1" x14ac:dyDescent="0.25">
      <c r="A40" s="101">
        <v>32</v>
      </c>
      <c r="B40" s="66" t="s">
        <v>703</v>
      </c>
      <c r="C40" s="67" t="s">
        <v>1247</v>
      </c>
      <c r="D40" s="51"/>
      <c r="E40" s="51"/>
      <c r="F40" s="51"/>
      <c r="G40" s="51"/>
      <c r="H40" s="51"/>
    </row>
    <row r="41" spans="1:8" ht="33" customHeight="1" x14ac:dyDescent="0.25">
      <c r="A41" s="101">
        <v>33</v>
      </c>
      <c r="B41" s="66" t="s">
        <v>704</v>
      </c>
      <c r="C41" s="67" t="s">
        <v>1248</v>
      </c>
      <c r="D41" s="51"/>
      <c r="E41" s="51"/>
      <c r="F41" s="51"/>
      <c r="G41" s="51"/>
      <c r="H41" s="51"/>
    </row>
    <row r="42" spans="1:8" ht="33" customHeight="1" x14ac:dyDescent="0.25">
      <c r="A42" s="101">
        <v>34</v>
      </c>
      <c r="B42" s="66" t="s">
        <v>705</v>
      </c>
      <c r="C42" s="67" t="s">
        <v>1249</v>
      </c>
      <c r="D42" s="51"/>
      <c r="E42" s="51"/>
      <c r="F42" s="51"/>
      <c r="G42" s="51"/>
      <c r="H42" s="51"/>
    </row>
    <row r="43" spans="1:8" ht="33" customHeight="1" x14ac:dyDescent="0.25">
      <c r="A43" s="101">
        <v>35</v>
      </c>
      <c r="B43" s="65" t="s">
        <v>1244</v>
      </c>
      <c r="C43" s="63" t="s">
        <v>1194</v>
      </c>
      <c r="D43" s="51"/>
      <c r="E43" s="51"/>
      <c r="F43" s="51"/>
      <c r="G43" s="120" t="s">
        <v>587</v>
      </c>
      <c r="H43" s="120" t="s">
        <v>587</v>
      </c>
    </row>
    <row r="44" spans="1:8" ht="33" customHeight="1" x14ac:dyDescent="0.25">
      <c r="A44" s="101">
        <v>36</v>
      </c>
      <c r="B44" s="68" t="s">
        <v>706</v>
      </c>
      <c r="C44" s="63" t="s">
        <v>1196</v>
      </c>
      <c r="D44" s="51"/>
      <c r="E44" s="51"/>
      <c r="F44" s="51"/>
      <c r="G44" s="120" t="s">
        <v>587</v>
      </c>
      <c r="H44" s="120" t="s">
        <v>587</v>
      </c>
    </row>
    <row r="45" spans="1:8" ht="33" customHeight="1" x14ac:dyDescent="0.25">
      <c r="A45" s="101">
        <v>37</v>
      </c>
      <c r="B45" s="68" t="s">
        <v>707</v>
      </c>
      <c r="C45" s="63" t="s">
        <v>1195</v>
      </c>
      <c r="D45" s="51"/>
      <c r="E45" s="51"/>
      <c r="F45" s="51"/>
      <c r="G45" s="120" t="s">
        <v>587</v>
      </c>
      <c r="H45" s="120" t="s">
        <v>587</v>
      </c>
    </row>
    <row r="46" spans="1:8" ht="33" customHeight="1" x14ac:dyDescent="0.25">
      <c r="A46" s="101">
        <v>38</v>
      </c>
      <c r="B46" s="68" t="s">
        <v>708</v>
      </c>
      <c r="C46" s="63" t="s">
        <v>1250</v>
      </c>
      <c r="D46" s="51"/>
      <c r="E46" s="51"/>
      <c r="F46" s="51"/>
      <c r="G46" s="120" t="s">
        <v>587</v>
      </c>
      <c r="H46" s="120" t="s">
        <v>587</v>
      </c>
    </row>
    <row r="47" spans="1:8" ht="17.25" customHeight="1" x14ac:dyDescent="0.25"/>
    <row r="48" spans="1:8" s="97" customFormat="1" ht="27.75" customHeight="1" x14ac:dyDescent="0.25">
      <c r="A48" s="103"/>
      <c r="B48" s="97" t="s">
        <v>710</v>
      </c>
    </row>
    <row r="49" spans="1:4" ht="33" customHeight="1" x14ac:dyDescent="0.25">
      <c r="A49" s="101">
        <v>1</v>
      </c>
      <c r="B49" s="96" t="s">
        <v>711</v>
      </c>
      <c r="C49" s="96">
        <v>1</v>
      </c>
      <c r="D49" s="51"/>
    </row>
  </sheetData>
  <sheetProtection password="CC3B" sheet="1" objects="1" scenarios="1" formatColumns="0" formatRows="0" selectLockedCells="1"/>
  <mergeCells count="9">
    <mergeCell ref="H5:H7"/>
    <mergeCell ref="A5:A7"/>
    <mergeCell ref="C5:C7"/>
    <mergeCell ref="B5:B7"/>
    <mergeCell ref="E6:E7"/>
    <mergeCell ref="F6:F7"/>
    <mergeCell ref="E5:G5"/>
    <mergeCell ref="G6:G7"/>
    <mergeCell ref="D5:D7"/>
  </mergeCells>
  <conditionalFormatting sqref="D11:F12">
    <cfRule type="expression" dxfId="185" priority="19">
      <formula>IF(D$12&gt;D$11,1,0)=1</formula>
    </cfRule>
  </conditionalFormatting>
  <conditionalFormatting sqref="D13:F15">
    <cfRule type="expression" dxfId="184" priority="18">
      <formula>IF(AND(D$13+D$14+D$15&gt;0,D$13&lt;=D$14+D$15),1,0)=1</formula>
    </cfRule>
  </conditionalFormatting>
  <conditionalFormatting sqref="D11:D38 D40:D46">
    <cfRule type="cellIs" dxfId="183" priority="17" operator="lessThan">
      <formula>$E11+$F11</formula>
    </cfRule>
  </conditionalFormatting>
  <conditionalFormatting sqref="D16:H18">
    <cfRule type="expression" dxfId="182" priority="16">
      <formula>IF(AND(D$16+D$17+D$18&gt;0,D$16&lt;D$17+D$18),1,0)=1</formula>
    </cfRule>
  </conditionalFormatting>
  <conditionalFormatting sqref="D19:G21">
    <cfRule type="expression" dxfId="181" priority="15">
      <formula>IF(AND(D$19+D$20+D$21&gt;0,D$19&lt;D$20+D$21),1,0)=1</formula>
    </cfRule>
  </conditionalFormatting>
  <conditionalFormatting sqref="H19:H20">
    <cfRule type="expression" dxfId="180" priority="14">
      <formula>IF(AND(H$19+H$20&gt;0,H$19&lt;H$20),1,0)=1</formula>
    </cfRule>
  </conditionalFormatting>
  <conditionalFormatting sqref="D23:H24">
    <cfRule type="expression" dxfId="179" priority="13">
      <formula>IF(AND(D$23+D$24&gt;0,D$23&lt;D$24),1,0)=1</formula>
    </cfRule>
  </conditionalFormatting>
  <conditionalFormatting sqref="D27:F28">
    <cfRule type="expression" dxfId="178" priority="12">
      <formula>IF(AND(D$27+D$28&gt;0,D$27&lt;D$28),1,0)=1</formula>
    </cfRule>
  </conditionalFormatting>
  <conditionalFormatting sqref="D29:H30">
    <cfRule type="expression" dxfId="177" priority="11">
      <formula>IF(AND(D$29+D$30&gt;0,D$29&lt;D$30),1,0)=1</formula>
    </cfRule>
  </conditionalFormatting>
  <conditionalFormatting sqref="D31:F33">
    <cfRule type="expression" dxfId="176" priority="10">
      <formula>IF(AND(D$31+D$32+D$33&gt;0,D$31&lt;D$32+D$33),1,0)=1</formula>
    </cfRule>
  </conditionalFormatting>
  <conditionalFormatting sqref="D33:F33 D43:F43">
    <cfRule type="expression" dxfId="175" priority="9">
      <formula>IF(AND(D$33+D$43&gt;0,D$33&gt;=D$43),1,0)=1</formula>
    </cfRule>
  </conditionalFormatting>
  <conditionalFormatting sqref="D43:F45">
    <cfRule type="expression" dxfId="174" priority="6">
      <formula>IF(AND(D$9+D43&gt;0,D$9&lt;=D43),1,0)=1</formula>
    </cfRule>
  </conditionalFormatting>
  <conditionalFormatting sqref="D45:F46">
    <cfRule type="expression" dxfId="173" priority="4">
      <formula>IF(AND(D$45+D$46&gt;0,D$45&lt;=D$46),1,0)=1</formula>
    </cfRule>
  </conditionalFormatting>
  <conditionalFormatting sqref="G16:G27 G29:G30 G35:G38 G40:G42">
    <cfRule type="expression" dxfId="172" priority="2">
      <formula>IF(AND($D16+$G16&gt;0,$G16&gt;=$D16),1,0)=1</formula>
    </cfRule>
  </conditionalFormatting>
  <conditionalFormatting sqref="H16:H20 H22:H27 H29:H30 H35:H42">
    <cfRule type="expression" dxfId="171" priority="1">
      <formula>IF(AND($G16+$H16&gt;0,$H16&gt;$G16),1,0)=1</formula>
    </cfRule>
  </conditionalFormatting>
  <dataValidations count="2">
    <dataValidation type="whole" allowBlank="1" showInputMessage="1" showErrorMessage="1" error="Введите целое число" sqref="G35:H42 H16:H20 D49 D9:F46 G16:G30 H22:H30 G9:H9">
      <formula1>0</formula1>
      <formula2>9999999999999990</formula2>
    </dataValidation>
    <dataValidation allowBlank="1" showInputMessage="1" showErrorMessage="1" error="Введите целое число" sqref="G43:H46 G31:H34 H21 G10:H15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19" zoomScale="75" zoomScaleNormal="75" workbookViewId="0">
      <selection activeCell="E16" sqref="E16"/>
    </sheetView>
  </sheetViews>
  <sheetFormatPr defaultRowHeight="15.75" x14ac:dyDescent="0.25"/>
  <cols>
    <col min="1" max="1" width="9.140625" style="34"/>
    <col min="2" max="2" width="79.42578125" style="46" customWidth="1"/>
    <col min="3" max="3" width="9.140625" style="34" customWidth="1"/>
    <col min="4" max="8" width="25.7109375" style="34" customWidth="1"/>
    <col min="9" max="9" width="45" style="34" customWidth="1"/>
    <col min="10" max="16384" width="9.140625" style="34"/>
  </cols>
  <sheetData>
    <row r="1" spans="1:9" s="45" customFormat="1" ht="21" x14ac:dyDescent="0.25">
      <c r="B1" s="37" t="s">
        <v>713</v>
      </c>
    </row>
    <row r="2" spans="1:9" s="45" customFormat="1" ht="11.25" customHeight="1" x14ac:dyDescent="0.25">
      <c r="B2" s="37"/>
    </row>
    <row r="3" spans="1:9" s="45" customFormat="1" ht="21" x14ac:dyDescent="0.25">
      <c r="B3" s="37" t="s">
        <v>712</v>
      </c>
    </row>
    <row r="5" spans="1:9" ht="15" customHeight="1" x14ac:dyDescent="0.25">
      <c r="A5" s="245" t="s">
        <v>552</v>
      </c>
      <c r="B5" s="250" t="s">
        <v>504</v>
      </c>
      <c r="C5" s="247" t="s">
        <v>500</v>
      </c>
      <c r="D5" s="249" t="s">
        <v>742</v>
      </c>
      <c r="E5" s="249" t="s">
        <v>666</v>
      </c>
      <c r="F5" s="249"/>
      <c r="G5" s="249"/>
      <c r="H5" s="247" t="s">
        <v>506</v>
      </c>
    </row>
    <row r="6" spans="1:9" ht="84.75" customHeight="1" x14ac:dyDescent="0.25">
      <c r="A6" s="246"/>
      <c r="B6" s="251"/>
      <c r="C6" s="248"/>
      <c r="D6" s="249"/>
      <c r="E6" s="47" t="s">
        <v>743</v>
      </c>
      <c r="F6" s="47" t="s">
        <v>744</v>
      </c>
      <c r="G6" s="47" t="s">
        <v>745</v>
      </c>
      <c r="H6" s="248"/>
    </row>
    <row r="7" spans="1:9" x14ac:dyDescent="0.25">
      <c r="A7" s="96"/>
      <c r="B7" s="100">
        <v>1</v>
      </c>
      <c r="C7" s="100">
        <v>2</v>
      </c>
      <c r="D7" s="100">
        <v>3</v>
      </c>
      <c r="E7" s="100">
        <v>4</v>
      </c>
      <c r="F7" s="100">
        <v>5</v>
      </c>
      <c r="G7" s="100">
        <v>6</v>
      </c>
      <c r="H7" s="100">
        <v>7</v>
      </c>
    </row>
    <row r="8" spans="1:9" ht="39.75" customHeight="1" x14ac:dyDescent="0.25">
      <c r="A8" s="43">
        <v>1</v>
      </c>
      <c r="B8" s="192" t="s">
        <v>714</v>
      </c>
      <c r="C8" s="50" t="s">
        <v>1121</v>
      </c>
      <c r="D8" s="51"/>
      <c r="E8" s="51"/>
      <c r="F8" s="51"/>
      <c r="G8" s="51"/>
      <c r="H8" s="51"/>
      <c r="I8" s="189"/>
    </row>
    <row r="9" spans="1:9" ht="33" customHeight="1" x14ac:dyDescent="0.25">
      <c r="A9" s="190">
        <v>2</v>
      </c>
      <c r="B9" s="194" t="s">
        <v>1266</v>
      </c>
      <c r="C9" s="191" t="s">
        <v>1124</v>
      </c>
      <c r="D9" s="124">
        <f>D11+D13+D15</f>
        <v>0</v>
      </c>
      <c r="E9" s="124">
        <f t="shared" ref="E9:H10" si="0">E11+E13+E15</f>
        <v>0</v>
      </c>
      <c r="F9" s="124">
        <f t="shared" si="0"/>
        <v>0</v>
      </c>
      <c r="G9" s="124">
        <f t="shared" si="0"/>
        <v>0</v>
      </c>
      <c r="H9" s="124">
        <f t="shared" si="0"/>
        <v>0</v>
      </c>
    </row>
    <row r="10" spans="1:9" ht="28.5" customHeight="1" x14ac:dyDescent="0.25">
      <c r="A10" s="190">
        <v>3</v>
      </c>
      <c r="B10" s="195" t="s">
        <v>1267</v>
      </c>
      <c r="C10" s="191" t="s">
        <v>1125</v>
      </c>
      <c r="D10" s="124">
        <f>D12+D14+D16</f>
        <v>0</v>
      </c>
      <c r="E10" s="124">
        <f t="shared" si="0"/>
        <v>0</v>
      </c>
      <c r="F10" s="124">
        <f t="shared" si="0"/>
        <v>0</v>
      </c>
      <c r="G10" s="124">
        <f t="shared" si="0"/>
        <v>0</v>
      </c>
      <c r="H10" s="124">
        <f t="shared" si="0"/>
        <v>0</v>
      </c>
    </row>
    <row r="11" spans="1:9" ht="23.25" customHeight="1" x14ac:dyDescent="0.25">
      <c r="A11" s="138">
        <v>4</v>
      </c>
      <c r="B11" s="193" t="s">
        <v>715</v>
      </c>
      <c r="C11" s="50" t="s">
        <v>1128</v>
      </c>
      <c r="D11" s="51"/>
      <c r="E11" s="51"/>
      <c r="F11" s="51"/>
      <c r="G11" s="51"/>
      <c r="H11" s="51"/>
    </row>
    <row r="12" spans="1:9" ht="23.25" customHeight="1" x14ac:dyDescent="0.25">
      <c r="A12" s="138">
        <v>5</v>
      </c>
      <c r="B12" s="133" t="s">
        <v>717</v>
      </c>
      <c r="C12" s="130" t="s">
        <v>1129</v>
      </c>
      <c r="D12" s="51"/>
      <c r="E12" s="51"/>
      <c r="F12" s="51"/>
      <c r="G12" s="51"/>
      <c r="H12" s="51"/>
    </row>
    <row r="13" spans="1:9" ht="23.25" customHeight="1" x14ac:dyDescent="0.25">
      <c r="A13" s="138">
        <v>6</v>
      </c>
      <c r="B13" s="132" t="s">
        <v>716</v>
      </c>
      <c r="C13" s="50" t="s">
        <v>1135</v>
      </c>
      <c r="D13" s="51"/>
      <c r="E13" s="51"/>
      <c r="F13" s="51"/>
      <c r="G13" s="51"/>
      <c r="H13" s="51"/>
    </row>
    <row r="14" spans="1:9" ht="23.25" customHeight="1" x14ac:dyDescent="0.25">
      <c r="A14" s="138">
        <v>7</v>
      </c>
      <c r="B14" s="133" t="s">
        <v>717</v>
      </c>
      <c r="C14" s="52" t="s">
        <v>1136</v>
      </c>
      <c r="D14" s="51"/>
      <c r="E14" s="51"/>
      <c r="F14" s="51"/>
      <c r="G14" s="51"/>
      <c r="H14" s="51"/>
    </row>
    <row r="15" spans="1:9" ht="23.25" customHeight="1" x14ac:dyDescent="0.25">
      <c r="A15" s="138">
        <v>8</v>
      </c>
      <c r="B15" s="132" t="s">
        <v>718</v>
      </c>
      <c r="C15" s="50" t="s">
        <v>1138</v>
      </c>
      <c r="D15" s="51"/>
      <c r="E15" s="51"/>
      <c r="F15" s="51"/>
      <c r="G15" s="51"/>
      <c r="H15" s="51"/>
    </row>
    <row r="16" spans="1:9" ht="23.25" customHeight="1" x14ac:dyDescent="0.25">
      <c r="A16" s="138">
        <v>9</v>
      </c>
      <c r="B16" s="133" t="s">
        <v>717</v>
      </c>
      <c r="C16" s="52" t="s">
        <v>1268</v>
      </c>
      <c r="D16" s="51"/>
      <c r="E16" s="51"/>
      <c r="F16" s="51"/>
      <c r="G16" s="51"/>
      <c r="H16" s="51"/>
    </row>
    <row r="17" spans="1:8" ht="32.25" customHeight="1" x14ac:dyDescent="0.25">
      <c r="A17" s="138">
        <v>10</v>
      </c>
      <c r="B17" s="49" t="s">
        <v>719</v>
      </c>
      <c r="C17" s="50" t="s">
        <v>1141</v>
      </c>
      <c r="D17" s="51"/>
      <c r="E17" s="51"/>
      <c r="F17" s="51"/>
      <c r="G17" s="51"/>
      <c r="H17" s="51"/>
    </row>
    <row r="18" spans="1:8" ht="23.25" customHeight="1" x14ac:dyDescent="0.25">
      <c r="A18" s="138">
        <v>11</v>
      </c>
      <c r="B18" s="132" t="s">
        <v>720</v>
      </c>
      <c r="C18" s="52" t="s">
        <v>1142</v>
      </c>
      <c r="D18" s="51"/>
      <c r="E18" s="51"/>
      <c r="F18" s="51"/>
      <c r="G18" s="51"/>
      <c r="H18" s="51"/>
    </row>
    <row r="19" spans="1:8" ht="23.25" customHeight="1" x14ac:dyDescent="0.25">
      <c r="A19" s="138">
        <v>12</v>
      </c>
      <c r="B19" s="49" t="s">
        <v>721</v>
      </c>
      <c r="C19" s="50" t="s">
        <v>1147</v>
      </c>
      <c r="D19" s="119"/>
      <c r="E19" s="119"/>
      <c r="F19" s="119"/>
      <c r="G19" s="119"/>
      <c r="H19" s="119"/>
    </row>
    <row r="20" spans="1:8" ht="23.25" customHeight="1" x14ac:dyDescent="0.25">
      <c r="A20" s="138">
        <v>13</v>
      </c>
      <c r="B20" s="132" t="s">
        <v>720</v>
      </c>
      <c r="C20" s="52" t="s">
        <v>1159</v>
      </c>
      <c r="D20" s="119"/>
      <c r="E20" s="119"/>
      <c r="F20" s="119"/>
      <c r="G20" s="119"/>
      <c r="H20" s="119"/>
    </row>
    <row r="21" spans="1:8" ht="23.25" customHeight="1" x14ac:dyDescent="0.25">
      <c r="A21" s="138">
        <v>14</v>
      </c>
      <c r="B21" s="49" t="s">
        <v>722</v>
      </c>
      <c r="C21" s="53" t="s">
        <v>1148</v>
      </c>
      <c r="D21" s="51"/>
      <c r="E21" s="51"/>
      <c r="F21" s="51"/>
      <c r="G21" s="51"/>
      <c r="H21" s="51"/>
    </row>
    <row r="22" spans="1:8" ht="23.25" customHeight="1" x14ac:dyDescent="0.25">
      <c r="A22" s="138">
        <v>15</v>
      </c>
      <c r="B22" s="49" t="s">
        <v>1269</v>
      </c>
      <c r="C22" s="53" t="s">
        <v>1149</v>
      </c>
      <c r="D22" s="51"/>
      <c r="E22" s="51"/>
      <c r="F22" s="51"/>
      <c r="G22" s="51"/>
      <c r="H22" s="51"/>
    </row>
    <row r="23" spans="1:8" ht="23.25" customHeight="1" x14ac:dyDescent="0.25">
      <c r="A23" s="138">
        <v>16</v>
      </c>
      <c r="B23" s="49" t="s">
        <v>723</v>
      </c>
      <c r="C23" s="53" t="s">
        <v>1154</v>
      </c>
      <c r="D23" s="51"/>
      <c r="E23" s="51"/>
      <c r="F23" s="51"/>
      <c r="G23" s="51"/>
      <c r="H23" s="51"/>
    </row>
    <row r="24" spans="1:8" ht="23.25" customHeight="1" x14ac:dyDescent="0.25">
      <c r="A24" s="138">
        <v>17</v>
      </c>
      <c r="B24" s="49" t="s">
        <v>724</v>
      </c>
      <c r="C24" s="53" t="s">
        <v>1155</v>
      </c>
      <c r="D24" s="124">
        <f>D25+D27+D28</f>
        <v>0</v>
      </c>
      <c r="E24" s="124">
        <f>E25+E27+E28</f>
        <v>0</v>
      </c>
      <c r="F24" s="124">
        <f>F25+F27+F28</f>
        <v>0</v>
      </c>
      <c r="G24" s="124">
        <f>G25+G27+G28</f>
        <v>0</v>
      </c>
      <c r="H24" s="124">
        <f>H25+H27+H28</f>
        <v>0</v>
      </c>
    </row>
    <row r="25" spans="1:8" ht="23.25" customHeight="1" x14ac:dyDescent="0.25">
      <c r="A25" s="138">
        <v>18</v>
      </c>
      <c r="B25" s="132" t="s">
        <v>725</v>
      </c>
      <c r="C25" s="52" t="s">
        <v>1156</v>
      </c>
      <c r="D25" s="51"/>
      <c r="E25" s="51"/>
      <c r="F25" s="51"/>
      <c r="G25" s="51"/>
      <c r="H25" s="51"/>
    </row>
    <row r="26" spans="1:8" ht="23.25" customHeight="1" x14ac:dyDescent="0.25">
      <c r="A26" s="138">
        <v>19</v>
      </c>
      <c r="B26" s="133" t="s">
        <v>726</v>
      </c>
      <c r="C26" s="52" t="s">
        <v>1157</v>
      </c>
      <c r="D26" s="51"/>
      <c r="E26" s="51"/>
      <c r="F26" s="51"/>
      <c r="G26" s="51"/>
      <c r="H26" s="51"/>
    </row>
    <row r="27" spans="1:8" ht="23.25" customHeight="1" x14ac:dyDescent="0.25">
      <c r="A27" s="138">
        <v>20</v>
      </c>
      <c r="B27" s="132" t="s">
        <v>727</v>
      </c>
      <c r="C27" s="52" t="s">
        <v>1158</v>
      </c>
      <c r="D27" s="51"/>
      <c r="E27" s="51"/>
      <c r="F27" s="51"/>
      <c r="G27" s="51"/>
      <c r="H27" s="51"/>
    </row>
    <row r="28" spans="1:8" ht="23.25" customHeight="1" x14ac:dyDescent="0.25">
      <c r="A28" s="138">
        <v>21</v>
      </c>
      <c r="B28" s="132" t="s">
        <v>728</v>
      </c>
      <c r="C28" s="52" t="s">
        <v>1170</v>
      </c>
      <c r="D28" s="51"/>
      <c r="E28" s="51"/>
      <c r="F28" s="51"/>
      <c r="G28" s="51"/>
      <c r="H28" s="51"/>
    </row>
    <row r="29" spans="1:8" ht="23.25" customHeight="1" x14ac:dyDescent="0.25">
      <c r="A29" s="138">
        <v>22</v>
      </c>
      <c r="B29" s="49" t="s">
        <v>729</v>
      </c>
      <c r="C29" s="50" t="s">
        <v>1169</v>
      </c>
      <c r="D29" s="124">
        <f>D30+D32+D34</f>
        <v>0</v>
      </c>
      <c r="E29" s="124">
        <f t="shared" ref="E29:H29" si="1">E30+E32+E34</f>
        <v>0</v>
      </c>
      <c r="F29" s="124">
        <f t="shared" si="1"/>
        <v>0</v>
      </c>
      <c r="G29" s="124">
        <f t="shared" si="1"/>
        <v>0</v>
      </c>
      <c r="H29" s="124">
        <f t="shared" si="1"/>
        <v>0</v>
      </c>
    </row>
    <row r="30" spans="1:8" ht="23.25" customHeight="1" x14ac:dyDescent="0.25">
      <c r="A30" s="138">
        <v>23</v>
      </c>
      <c r="B30" s="132" t="s">
        <v>730</v>
      </c>
      <c r="C30" s="52" t="s">
        <v>1211</v>
      </c>
      <c r="D30" s="51"/>
      <c r="E30" s="51"/>
      <c r="F30" s="51"/>
      <c r="G30" s="51"/>
      <c r="H30" s="51"/>
    </row>
    <row r="31" spans="1:8" ht="23.25" customHeight="1" x14ac:dyDescent="0.25">
      <c r="A31" s="138">
        <v>24</v>
      </c>
      <c r="B31" s="133" t="s">
        <v>731</v>
      </c>
      <c r="C31" s="52" t="s">
        <v>1270</v>
      </c>
      <c r="D31" s="51"/>
      <c r="E31" s="51"/>
      <c r="F31" s="51"/>
      <c r="G31" s="51"/>
      <c r="H31" s="51"/>
    </row>
    <row r="32" spans="1:8" ht="23.25" customHeight="1" x14ac:dyDescent="0.25">
      <c r="A32" s="138">
        <v>25</v>
      </c>
      <c r="B32" s="132" t="s">
        <v>732</v>
      </c>
      <c r="C32" s="52" t="s">
        <v>1210</v>
      </c>
      <c r="D32" s="51"/>
      <c r="E32" s="51"/>
      <c r="F32" s="51"/>
      <c r="G32" s="51"/>
      <c r="H32" s="51"/>
    </row>
    <row r="33" spans="1:8" ht="23.25" customHeight="1" x14ac:dyDescent="0.25">
      <c r="A33" s="138">
        <v>26</v>
      </c>
      <c r="B33" s="133" t="s">
        <v>731</v>
      </c>
      <c r="C33" s="52" t="s">
        <v>1271</v>
      </c>
      <c r="D33" s="51"/>
      <c r="E33" s="51"/>
      <c r="F33" s="51"/>
      <c r="G33" s="51"/>
      <c r="H33" s="51"/>
    </row>
    <row r="34" spans="1:8" ht="23.25" customHeight="1" x14ac:dyDescent="0.25">
      <c r="A34" s="138">
        <v>27</v>
      </c>
      <c r="B34" s="132" t="s">
        <v>1319</v>
      </c>
      <c r="C34" s="52" t="s">
        <v>1209</v>
      </c>
      <c r="D34" s="51"/>
      <c r="E34" s="51"/>
      <c r="F34" s="51"/>
      <c r="G34" s="51"/>
      <c r="H34" s="51"/>
    </row>
    <row r="35" spans="1:8" ht="38.25" customHeight="1" x14ac:dyDescent="0.25">
      <c r="A35" s="138">
        <v>28</v>
      </c>
      <c r="B35" s="49" t="s">
        <v>1272</v>
      </c>
      <c r="C35" s="50" t="s">
        <v>1175</v>
      </c>
      <c r="D35" s="124">
        <f>D8+D9+D17+D19+D21+D22+D23+D24+D29</f>
        <v>0</v>
      </c>
      <c r="E35" s="124">
        <f t="shared" ref="E35:H35" si="2">E8+E9+E17+E19+E21+E22+E23+E24+E29</f>
        <v>0</v>
      </c>
      <c r="F35" s="124">
        <f t="shared" si="2"/>
        <v>0</v>
      </c>
      <c r="G35" s="124">
        <f t="shared" si="2"/>
        <v>0</v>
      </c>
      <c r="H35" s="124">
        <f t="shared" si="2"/>
        <v>0</v>
      </c>
    </row>
    <row r="36" spans="1:8" ht="23.25" customHeight="1" x14ac:dyDescent="0.25">
      <c r="A36" s="138">
        <v>29</v>
      </c>
      <c r="B36" s="49" t="s">
        <v>734</v>
      </c>
      <c r="C36" s="50" t="s">
        <v>1176</v>
      </c>
      <c r="D36" s="124">
        <f>SUM(D37:D42)</f>
        <v>0</v>
      </c>
      <c r="E36" s="124">
        <f t="shared" ref="E36:H36" si="3">SUM(E37:E42)</f>
        <v>0</v>
      </c>
      <c r="F36" s="124">
        <f t="shared" si="3"/>
        <v>0</v>
      </c>
      <c r="G36" s="124">
        <f t="shared" si="3"/>
        <v>0</v>
      </c>
      <c r="H36" s="124">
        <f t="shared" si="3"/>
        <v>0</v>
      </c>
    </row>
    <row r="37" spans="1:8" ht="23.25" customHeight="1" x14ac:dyDescent="0.25">
      <c r="A37" s="138">
        <v>30</v>
      </c>
      <c r="B37" s="132" t="s">
        <v>735</v>
      </c>
      <c r="C37" s="52" t="s">
        <v>1177</v>
      </c>
      <c r="D37" s="51"/>
      <c r="E37" s="51"/>
      <c r="F37" s="51"/>
      <c r="G37" s="51"/>
      <c r="H37" s="51"/>
    </row>
    <row r="38" spans="1:8" ht="23.25" customHeight="1" x14ac:dyDescent="0.25">
      <c r="A38" s="138">
        <v>31</v>
      </c>
      <c r="B38" s="133" t="s">
        <v>736</v>
      </c>
      <c r="C38" s="52" t="s">
        <v>1178</v>
      </c>
      <c r="D38" s="51"/>
      <c r="E38" s="51"/>
      <c r="F38" s="51"/>
      <c r="G38" s="51"/>
      <c r="H38" s="51"/>
    </row>
    <row r="39" spans="1:8" ht="23.25" customHeight="1" x14ac:dyDescent="0.25">
      <c r="A39" s="138">
        <v>32</v>
      </c>
      <c r="B39" s="133" t="s">
        <v>737</v>
      </c>
      <c r="C39" s="52" t="s">
        <v>1179</v>
      </c>
      <c r="D39" s="51"/>
      <c r="E39" s="51"/>
      <c r="F39" s="51"/>
      <c r="G39" s="51"/>
      <c r="H39" s="51"/>
    </row>
    <row r="40" spans="1:8" ht="23.25" customHeight="1" x14ac:dyDescent="0.25">
      <c r="A40" s="138">
        <v>33</v>
      </c>
      <c r="B40" s="133" t="s">
        <v>738</v>
      </c>
      <c r="C40" s="52" t="s">
        <v>1274</v>
      </c>
      <c r="D40" s="51"/>
      <c r="E40" s="51"/>
      <c r="F40" s="51"/>
      <c r="G40" s="51"/>
      <c r="H40" s="51"/>
    </row>
    <row r="41" spans="1:8" ht="23.25" customHeight="1" x14ac:dyDescent="0.25">
      <c r="A41" s="138">
        <v>34</v>
      </c>
      <c r="B41" s="133" t="s">
        <v>739</v>
      </c>
      <c r="C41" s="52" t="s">
        <v>1275</v>
      </c>
      <c r="D41" s="51"/>
      <c r="E41" s="51"/>
      <c r="F41" s="51"/>
      <c r="G41" s="51"/>
      <c r="H41" s="51"/>
    </row>
    <row r="42" spans="1:8" ht="23.25" customHeight="1" x14ac:dyDescent="0.25">
      <c r="A42" s="138">
        <v>35</v>
      </c>
      <c r="B42" s="133" t="s">
        <v>740</v>
      </c>
      <c r="C42" s="52" t="s">
        <v>1276</v>
      </c>
      <c r="D42" s="51"/>
      <c r="E42" s="51"/>
      <c r="F42" s="51"/>
      <c r="G42" s="51"/>
      <c r="H42" s="51"/>
    </row>
    <row r="43" spans="1:8" ht="23.25" customHeight="1" x14ac:dyDescent="0.25">
      <c r="A43" s="138">
        <v>36</v>
      </c>
      <c r="B43" s="132" t="s">
        <v>1273</v>
      </c>
      <c r="C43" s="52" t="s">
        <v>1277</v>
      </c>
      <c r="D43" s="51"/>
      <c r="E43" s="51"/>
      <c r="F43" s="51"/>
      <c r="G43" s="51"/>
      <c r="H43" s="51"/>
    </row>
    <row r="44" spans="1:8" ht="23.25" customHeight="1" x14ac:dyDescent="0.25">
      <c r="A44" s="138">
        <v>37</v>
      </c>
      <c r="B44" s="49" t="s">
        <v>741</v>
      </c>
      <c r="C44" s="50" t="s">
        <v>1180</v>
      </c>
      <c r="D44" s="51"/>
      <c r="E44" s="51"/>
      <c r="F44" s="51"/>
      <c r="G44" s="51"/>
      <c r="H44" s="51"/>
    </row>
    <row r="45" spans="1:8" ht="23.25" customHeight="1" x14ac:dyDescent="0.25">
      <c r="A45" s="138">
        <v>38</v>
      </c>
      <c r="B45" s="49" t="s">
        <v>733</v>
      </c>
      <c r="C45" s="50" t="s">
        <v>1181</v>
      </c>
      <c r="D45" s="51"/>
      <c r="E45" s="120"/>
      <c r="F45" s="51"/>
      <c r="G45" s="51"/>
      <c r="H45" s="120"/>
    </row>
  </sheetData>
  <sheetProtection password="CC3B" sheet="1" objects="1" scenarios="1" formatColumns="0" formatRows="0" selectLockedCells="1"/>
  <mergeCells count="6">
    <mergeCell ref="A5:A6"/>
    <mergeCell ref="H5:H6"/>
    <mergeCell ref="D5:D6"/>
    <mergeCell ref="E5:G5"/>
    <mergeCell ref="B5:B6"/>
    <mergeCell ref="C5:C6"/>
  </mergeCells>
  <conditionalFormatting sqref="E11">
    <cfRule type="cellIs" dxfId="170" priority="125" operator="greaterThan">
      <formula>$D11</formula>
    </cfRule>
  </conditionalFormatting>
  <conditionalFormatting sqref="F11">
    <cfRule type="cellIs" dxfId="169" priority="124" operator="greaterThan">
      <formula>$D11</formula>
    </cfRule>
  </conditionalFormatting>
  <conditionalFormatting sqref="G11">
    <cfRule type="cellIs" dxfId="168" priority="123" operator="greaterThan">
      <formula>$D11</formula>
    </cfRule>
  </conditionalFormatting>
  <conditionalFormatting sqref="H11">
    <cfRule type="cellIs" dxfId="167" priority="122" operator="greaterThan">
      <formula>$G11</formula>
    </cfRule>
    <cfRule type="cellIs" dxfId="166" priority="121" operator="greaterThan">
      <formula>$E11</formula>
    </cfRule>
  </conditionalFormatting>
  <conditionalFormatting sqref="E12:E13 E15 E17 E19 E21:E23">
    <cfRule type="cellIs" dxfId="165" priority="118" operator="greaterThan">
      <formula>$D12</formula>
    </cfRule>
  </conditionalFormatting>
  <conditionalFormatting sqref="F12:F13 F15 F17 F19 F21:F23">
    <cfRule type="cellIs" dxfId="164" priority="117" operator="greaterThan">
      <formula>$D12</formula>
    </cfRule>
  </conditionalFormatting>
  <conditionalFormatting sqref="G12:G13 G15 G17 G19 G21:G23">
    <cfRule type="cellIs" dxfId="163" priority="116" operator="greaterThan">
      <formula>$D12</formula>
    </cfRule>
  </conditionalFormatting>
  <conditionalFormatting sqref="H12:H13 H15 H17 H19 H21:H23">
    <cfRule type="cellIs" dxfId="162" priority="114" operator="greaterThan">
      <formula>$E12</formula>
    </cfRule>
    <cfRule type="cellIs" dxfId="161" priority="115" operator="greaterThan">
      <formula>$G12</formula>
    </cfRule>
  </conditionalFormatting>
  <conditionalFormatting sqref="E30 E43:E44">
    <cfRule type="cellIs" dxfId="160" priority="113" operator="greaterThan">
      <formula>$D30</formula>
    </cfRule>
  </conditionalFormatting>
  <conditionalFormatting sqref="F30 F43:F44">
    <cfRule type="cellIs" dxfId="159" priority="112" operator="greaterThan">
      <formula>$D30</formula>
    </cfRule>
  </conditionalFormatting>
  <conditionalFormatting sqref="G30 G43:G44">
    <cfRule type="cellIs" dxfId="158" priority="111" operator="greaterThan">
      <formula>$D30</formula>
    </cfRule>
  </conditionalFormatting>
  <conditionalFormatting sqref="H30 H43:H44">
    <cfRule type="cellIs" dxfId="157" priority="109" operator="greaterThan">
      <formula>$E30</formula>
    </cfRule>
    <cfRule type="cellIs" dxfId="156" priority="110" operator="greaterThan">
      <formula>$G30</formula>
    </cfRule>
  </conditionalFormatting>
  <conditionalFormatting sqref="F45">
    <cfRule type="cellIs" dxfId="155" priority="108" operator="greaterThan">
      <formula>$D45</formula>
    </cfRule>
  </conditionalFormatting>
  <conditionalFormatting sqref="G45">
    <cfRule type="cellIs" dxfId="154" priority="107" operator="greaterThan">
      <formula>$D45</formula>
    </cfRule>
  </conditionalFormatting>
  <conditionalFormatting sqref="D12">
    <cfRule type="cellIs" dxfId="153" priority="106" operator="greaterThan">
      <formula>$D11</formula>
    </cfRule>
  </conditionalFormatting>
  <conditionalFormatting sqref="E12">
    <cfRule type="cellIs" dxfId="152" priority="105" operator="greaterThan">
      <formula>$E11</formula>
    </cfRule>
  </conditionalFormatting>
  <conditionalFormatting sqref="F12">
    <cfRule type="cellIs" dxfId="151" priority="104" operator="greaterThan">
      <formula>$F11</formula>
    </cfRule>
  </conditionalFormatting>
  <conditionalFormatting sqref="G12">
    <cfRule type="cellIs" dxfId="150" priority="103" operator="greaterThan">
      <formula>$G11</formula>
    </cfRule>
  </conditionalFormatting>
  <conditionalFormatting sqref="H12">
    <cfRule type="cellIs" dxfId="149" priority="102" operator="greaterThan">
      <formula>$H11</formula>
    </cfRule>
  </conditionalFormatting>
  <conditionalFormatting sqref="E14">
    <cfRule type="cellIs" dxfId="148" priority="101" operator="greaterThan">
      <formula>$D14</formula>
    </cfRule>
  </conditionalFormatting>
  <conditionalFormatting sqref="F14">
    <cfRule type="cellIs" dxfId="147" priority="100" operator="greaterThan">
      <formula>$D14</formula>
    </cfRule>
  </conditionalFormatting>
  <conditionalFormatting sqref="G14">
    <cfRule type="cellIs" dxfId="146" priority="99" operator="greaterThan">
      <formula>$D14</formula>
    </cfRule>
  </conditionalFormatting>
  <conditionalFormatting sqref="H14">
    <cfRule type="cellIs" dxfId="145" priority="97" operator="greaterThan">
      <formula>$E14</formula>
    </cfRule>
    <cfRule type="cellIs" dxfId="144" priority="98" operator="greaterThan">
      <formula>$G14</formula>
    </cfRule>
  </conditionalFormatting>
  <conditionalFormatting sqref="D14">
    <cfRule type="cellIs" dxfId="143" priority="96" operator="greaterThan">
      <formula>$D13</formula>
    </cfRule>
  </conditionalFormatting>
  <conditionalFormatting sqref="E14">
    <cfRule type="cellIs" dxfId="142" priority="95" operator="greaterThan">
      <formula>$E13</formula>
    </cfRule>
  </conditionalFormatting>
  <conditionalFormatting sqref="F14">
    <cfRule type="cellIs" dxfId="141" priority="94" operator="greaterThan">
      <formula>$F13</formula>
    </cfRule>
  </conditionalFormatting>
  <conditionalFormatting sqref="G14">
    <cfRule type="cellIs" dxfId="140" priority="93" operator="greaterThan">
      <formula>$G13</formula>
    </cfRule>
  </conditionalFormatting>
  <conditionalFormatting sqref="H14">
    <cfRule type="cellIs" dxfId="139" priority="92" operator="greaterThan">
      <formula>$H13</formula>
    </cfRule>
  </conditionalFormatting>
  <conditionalFormatting sqref="E16">
    <cfRule type="cellIs" dxfId="138" priority="91" operator="greaterThan">
      <formula>$D16</formula>
    </cfRule>
  </conditionalFormatting>
  <conditionalFormatting sqref="F16">
    <cfRule type="cellIs" dxfId="137" priority="90" operator="greaterThan">
      <formula>$D16</formula>
    </cfRule>
  </conditionalFormatting>
  <conditionalFormatting sqref="G16">
    <cfRule type="cellIs" dxfId="136" priority="89" operator="greaterThan">
      <formula>$D16</formula>
    </cfRule>
  </conditionalFormatting>
  <conditionalFormatting sqref="H16">
    <cfRule type="cellIs" dxfId="135" priority="87" operator="greaterThan">
      <formula>$E16</formula>
    </cfRule>
    <cfRule type="cellIs" dxfId="134" priority="88" operator="greaterThan">
      <formula>$G16</formula>
    </cfRule>
  </conditionalFormatting>
  <conditionalFormatting sqref="D16">
    <cfRule type="cellIs" dxfId="133" priority="86" operator="greaterThan">
      <formula>$D15</formula>
    </cfRule>
  </conditionalFormatting>
  <conditionalFormatting sqref="E16">
    <cfRule type="cellIs" dxfId="132" priority="85" operator="greaterThan">
      <formula>$E15</formula>
    </cfRule>
  </conditionalFormatting>
  <conditionalFormatting sqref="F16">
    <cfRule type="cellIs" dxfId="131" priority="84" operator="greaterThan">
      <formula>$F15</formula>
    </cfRule>
  </conditionalFormatting>
  <conditionalFormatting sqref="G16">
    <cfRule type="cellIs" dxfId="130" priority="83" operator="greaterThan">
      <formula>$G15</formula>
    </cfRule>
  </conditionalFormatting>
  <conditionalFormatting sqref="H16">
    <cfRule type="cellIs" dxfId="129" priority="82" operator="greaterThan">
      <formula>$H15</formula>
    </cfRule>
  </conditionalFormatting>
  <conditionalFormatting sqref="E18">
    <cfRule type="cellIs" dxfId="128" priority="81" operator="greaterThan">
      <formula>$D18</formula>
    </cfRule>
  </conditionalFormatting>
  <conditionalFormatting sqref="F18">
    <cfRule type="cellIs" dxfId="127" priority="80" operator="greaterThan">
      <formula>$D18</formula>
    </cfRule>
  </conditionalFormatting>
  <conditionalFormatting sqref="G18">
    <cfRule type="cellIs" dxfId="126" priority="79" operator="greaterThan">
      <formula>$D18</formula>
    </cfRule>
  </conditionalFormatting>
  <conditionalFormatting sqref="H18">
    <cfRule type="cellIs" dxfId="125" priority="77" operator="greaterThan">
      <formula>$E18</formula>
    </cfRule>
    <cfRule type="cellIs" dxfId="124" priority="78" operator="greaterThan">
      <formula>$G18</formula>
    </cfRule>
  </conditionalFormatting>
  <conditionalFormatting sqref="D18">
    <cfRule type="cellIs" dxfId="123" priority="76" operator="greaterThan">
      <formula>$D17</formula>
    </cfRule>
  </conditionalFormatting>
  <conditionalFormatting sqref="E18">
    <cfRule type="cellIs" dxfId="122" priority="75" operator="greaterThan">
      <formula>$E17</formula>
    </cfRule>
  </conditionalFormatting>
  <conditionalFormatting sqref="F18">
    <cfRule type="cellIs" dxfId="121" priority="74" operator="greaterThan">
      <formula>$F17</formula>
    </cfRule>
  </conditionalFormatting>
  <conditionalFormatting sqref="G18">
    <cfRule type="cellIs" dxfId="120" priority="73" operator="greaterThan">
      <formula>$G17</formula>
    </cfRule>
  </conditionalFormatting>
  <conditionalFormatting sqref="H18">
    <cfRule type="cellIs" dxfId="119" priority="72" operator="greaterThan">
      <formula>$H17</formula>
    </cfRule>
  </conditionalFormatting>
  <conditionalFormatting sqref="E20">
    <cfRule type="cellIs" dxfId="118" priority="71" operator="greaterThan">
      <formula>$D20</formula>
    </cfRule>
  </conditionalFormatting>
  <conditionalFormatting sqref="F20">
    <cfRule type="cellIs" dxfId="117" priority="70" operator="greaterThan">
      <formula>$D20</formula>
    </cfRule>
  </conditionalFormatting>
  <conditionalFormatting sqref="G20">
    <cfRule type="cellIs" dxfId="116" priority="69" operator="greaterThan">
      <formula>$D20</formula>
    </cfRule>
  </conditionalFormatting>
  <conditionalFormatting sqref="H20">
    <cfRule type="cellIs" dxfId="115" priority="67" operator="greaterThan">
      <formula>$E20</formula>
    </cfRule>
    <cfRule type="cellIs" dxfId="114" priority="68" operator="greaterThan">
      <formula>$G20</formula>
    </cfRule>
  </conditionalFormatting>
  <conditionalFormatting sqref="D20">
    <cfRule type="cellIs" dxfId="113" priority="66" operator="greaterThan">
      <formula>$D19</formula>
    </cfRule>
  </conditionalFormatting>
  <conditionalFormatting sqref="E20">
    <cfRule type="cellIs" dxfId="112" priority="65" operator="greaterThan">
      <formula>$E19</formula>
    </cfRule>
  </conditionalFormatting>
  <conditionalFormatting sqref="F20">
    <cfRule type="cellIs" dxfId="111" priority="64" operator="greaterThan">
      <formula>$F19</formula>
    </cfRule>
  </conditionalFormatting>
  <conditionalFormatting sqref="G20">
    <cfRule type="cellIs" dxfId="110" priority="63" operator="greaterThan">
      <formula>$G19</formula>
    </cfRule>
  </conditionalFormatting>
  <conditionalFormatting sqref="H20">
    <cfRule type="cellIs" dxfId="109" priority="62" operator="greaterThan">
      <formula>$H19</formula>
    </cfRule>
  </conditionalFormatting>
  <conditionalFormatting sqref="E31">
    <cfRule type="cellIs" dxfId="108" priority="51" operator="greaterThan">
      <formula>$D31</formula>
    </cfRule>
  </conditionalFormatting>
  <conditionalFormatting sqref="F31">
    <cfRule type="cellIs" dxfId="107" priority="50" operator="greaterThan">
      <formula>$D31</formula>
    </cfRule>
  </conditionalFormatting>
  <conditionalFormatting sqref="G31">
    <cfRule type="cellIs" dxfId="106" priority="49" operator="greaterThan">
      <formula>$D31</formula>
    </cfRule>
  </conditionalFormatting>
  <conditionalFormatting sqref="H31">
    <cfRule type="cellIs" dxfId="105" priority="47" operator="greaterThan">
      <formula>$E31</formula>
    </cfRule>
    <cfRule type="cellIs" dxfId="104" priority="48" operator="greaterThan">
      <formula>$G31</formula>
    </cfRule>
  </conditionalFormatting>
  <conditionalFormatting sqref="D31">
    <cfRule type="cellIs" dxfId="103" priority="46" operator="greaterThan">
      <formula>$D30</formula>
    </cfRule>
  </conditionalFormatting>
  <conditionalFormatting sqref="E31">
    <cfRule type="cellIs" dxfId="102" priority="45" operator="greaterThan">
      <formula>$E30</formula>
    </cfRule>
  </conditionalFormatting>
  <conditionalFormatting sqref="F31">
    <cfRule type="cellIs" dxfId="101" priority="44" operator="greaterThan">
      <formula>$F30</formula>
    </cfRule>
  </conditionalFormatting>
  <conditionalFormatting sqref="G31">
    <cfRule type="cellIs" dxfId="100" priority="43" operator="greaterThan">
      <formula>$G30</formula>
    </cfRule>
  </conditionalFormatting>
  <conditionalFormatting sqref="H31">
    <cfRule type="cellIs" dxfId="99" priority="42" operator="greaterThan">
      <formula>$H30</formula>
    </cfRule>
  </conditionalFormatting>
  <conditionalFormatting sqref="D33">
    <cfRule type="cellIs" dxfId="98" priority="36" operator="greaterThan">
      <formula>$D32</formula>
    </cfRule>
  </conditionalFormatting>
  <conditionalFormatting sqref="D43">
    <cfRule type="cellIs" dxfId="97" priority="21" operator="greaterThan">
      <formula>$D$36</formula>
    </cfRule>
  </conditionalFormatting>
  <conditionalFormatting sqref="E43">
    <cfRule type="cellIs" dxfId="96" priority="20" operator="greaterThan">
      <formula>$E$36</formula>
    </cfRule>
  </conditionalFormatting>
  <conditionalFormatting sqref="F43">
    <cfRule type="cellIs" dxfId="95" priority="19" operator="greaterThan">
      <formula>$F$36</formula>
    </cfRule>
  </conditionalFormatting>
  <conditionalFormatting sqref="G43">
    <cfRule type="cellIs" dxfId="94" priority="18" operator="greaterThan">
      <formula>$G$36</formula>
    </cfRule>
  </conditionalFormatting>
  <conditionalFormatting sqref="H43">
    <cfRule type="cellIs" dxfId="93" priority="17" operator="greaterThan">
      <formula>$H$36</formula>
    </cfRule>
  </conditionalFormatting>
  <conditionalFormatting sqref="E33:H33">
    <cfRule type="cellIs" dxfId="92" priority="15" operator="greaterThan">
      <formula>$D32</formula>
    </cfRule>
  </conditionalFormatting>
  <conditionalFormatting sqref="E8">
    <cfRule type="cellIs" dxfId="91" priority="14" operator="greaterThan">
      <formula>$D8</formula>
    </cfRule>
  </conditionalFormatting>
  <conditionalFormatting sqref="F8">
    <cfRule type="cellIs" dxfId="90" priority="13" operator="greaterThan">
      <formula>$D8</formula>
    </cfRule>
  </conditionalFormatting>
  <conditionalFormatting sqref="G8">
    <cfRule type="cellIs" dxfId="89" priority="12" operator="greaterThan">
      <formula>$D8</formula>
    </cfRule>
  </conditionalFormatting>
  <conditionalFormatting sqref="H8">
    <cfRule type="cellIs" dxfId="88" priority="10" operator="greaterThan">
      <formula>$E8</formula>
    </cfRule>
    <cfRule type="cellIs" dxfId="87" priority="11" operator="greaterThan">
      <formula>$G8</formula>
    </cfRule>
  </conditionalFormatting>
  <conditionalFormatting sqref="E25 E27:E28">
    <cfRule type="cellIs" dxfId="86" priority="7" operator="greaterThan">
      <formula>$D25</formula>
    </cfRule>
  </conditionalFormatting>
  <conditionalFormatting sqref="F25 F27:F28">
    <cfRule type="cellIs" dxfId="85" priority="6" operator="greaterThan">
      <formula>$D25</formula>
    </cfRule>
  </conditionalFormatting>
  <conditionalFormatting sqref="G25 G27:G28">
    <cfRule type="cellIs" dxfId="84" priority="5" operator="greaterThan">
      <formula>$D25</formula>
    </cfRule>
  </conditionalFormatting>
  <conditionalFormatting sqref="H25 H27:H28">
    <cfRule type="cellIs" dxfId="83" priority="3" operator="greaterThan">
      <formula>$E25</formula>
    </cfRule>
    <cfRule type="cellIs" dxfId="82" priority="4" operator="greaterThan">
      <formula>$G25</formula>
    </cfRule>
  </conditionalFormatting>
  <conditionalFormatting sqref="D26">
    <cfRule type="cellIs" dxfId="81" priority="2" operator="greaterThan">
      <formula>D$25</formula>
    </cfRule>
  </conditionalFormatting>
  <conditionalFormatting sqref="E26:H26">
    <cfRule type="cellIs" dxfId="80" priority="1" operator="greaterThan">
      <formula>E$25</formula>
    </cfRule>
  </conditionalFormatting>
  <dataValidations count="2">
    <dataValidation allowBlank="1" showInputMessage="1" showErrorMessage="1" error="Введите целое число" sqref="E45 H45"/>
    <dataValidation type="whole" allowBlank="1" showInputMessage="1" showErrorMessage="1" error="Введите целое число" sqref="F45:G45 D8:D45 E8:H44">
      <formula1>0</formula1>
      <formula2>9999999999999990</formula2>
    </dataValidation>
  </dataValidations>
  <pageMargins left="0.7" right="0.7" top="0.75" bottom="0.75" header="0.3" footer="0.3"/>
  <pageSetup paperSize="9" scale="3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="75" zoomScaleNormal="75" workbookViewId="0">
      <selection activeCell="D7" sqref="D7"/>
    </sheetView>
  </sheetViews>
  <sheetFormatPr defaultRowHeight="15.75" x14ac:dyDescent="0.25"/>
  <cols>
    <col min="1" max="1" width="6.42578125" style="34" customWidth="1"/>
    <col min="2" max="2" width="79.42578125" style="46" customWidth="1"/>
    <col min="3" max="3" width="9.140625" style="34" customWidth="1"/>
    <col min="4" max="8" width="25.7109375" style="34" customWidth="1"/>
    <col min="9" max="9" width="34" style="34" customWidth="1"/>
    <col min="10" max="16384" width="9.140625" style="34"/>
  </cols>
  <sheetData>
    <row r="1" spans="1:8" s="45" customFormat="1" ht="21" x14ac:dyDescent="0.25">
      <c r="B1" s="37" t="s">
        <v>746</v>
      </c>
    </row>
    <row r="3" spans="1:8" ht="15" customHeight="1" x14ac:dyDescent="0.25">
      <c r="A3" s="245" t="s">
        <v>552</v>
      </c>
      <c r="B3" s="250" t="s">
        <v>504</v>
      </c>
      <c r="C3" s="247" t="s">
        <v>500</v>
      </c>
      <c r="D3" s="249" t="s">
        <v>742</v>
      </c>
      <c r="E3" s="249" t="s">
        <v>666</v>
      </c>
      <c r="F3" s="249"/>
      <c r="G3" s="249"/>
      <c r="H3" s="247" t="s">
        <v>506</v>
      </c>
    </row>
    <row r="4" spans="1:8" ht="63" x14ac:dyDescent="0.25">
      <c r="A4" s="246"/>
      <c r="B4" s="251"/>
      <c r="C4" s="248"/>
      <c r="D4" s="249"/>
      <c r="E4" s="47" t="s">
        <v>743</v>
      </c>
      <c r="F4" s="47" t="s">
        <v>744</v>
      </c>
      <c r="G4" s="47" t="s">
        <v>745</v>
      </c>
      <c r="H4" s="248"/>
    </row>
    <row r="5" spans="1:8" x14ac:dyDescent="0.25">
      <c r="A5" s="43"/>
      <c r="B5" s="131">
        <v>1</v>
      </c>
      <c r="C5" s="47">
        <v>2</v>
      </c>
      <c r="D5" s="47">
        <v>3</v>
      </c>
      <c r="E5" s="47">
        <v>4</v>
      </c>
      <c r="F5" s="47">
        <v>5</v>
      </c>
      <c r="G5" s="47">
        <v>6</v>
      </c>
      <c r="H5" s="47">
        <v>7</v>
      </c>
    </row>
    <row r="6" spans="1:8" ht="33.75" customHeight="1" x14ac:dyDescent="0.25">
      <c r="A6" s="43">
        <v>1</v>
      </c>
      <c r="B6" s="48" t="s">
        <v>780</v>
      </c>
      <c r="C6" s="69" t="s">
        <v>1186</v>
      </c>
      <c r="D6" s="124">
        <f>SUM(D9:D12)+D7</f>
        <v>0</v>
      </c>
      <c r="E6" s="124">
        <f t="shared" ref="E6:H6" si="0">SUM(E9:E12)+E7</f>
        <v>0</v>
      </c>
      <c r="F6" s="124">
        <f t="shared" si="0"/>
        <v>0</v>
      </c>
      <c r="G6" s="124">
        <f t="shared" si="0"/>
        <v>0</v>
      </c>
      <c r="H6" s="124">
        <f t="shared" si="0"/>
        <v>0</v>
      </c>
    </row>
    <row r="7" spans="1:8" ht="33.75" customHeight="1" x14ac:dyDescent="0.25">
      <c r="A7" s="43">
        <v>2</v>
      </c>
      <c r="B7" s="136" t="s">
        <v>747</v>
      </c>
      <c r="C7" s="135" t="s">
        <v>1278</v>
      </c>
      <c r="D7" s="51"/>
      <c r="E7" s="51"/>
      <c r="F7" s="51"/>
      <c r="G7" s="51"/>
      <c r="H7" s="51"/>
    </row>
    <row r="8" spans="1:8" ht="33.75" customHeight="1" x14ac:dyDescent="0.25">
      <c r="A8" s="43">
        <v>3</v>
      </c>
      <c r="B8" s="137" t="s">
        <v>748</v>
      </c>
      <c r="C8" s="135" t="s">
        <v>1279</v>
      </c>
      <c r="D8" s="51"/>
      <c r="E8" s="51"/>
      <c r="F8" s="51"/>
      <c r="G8" s="51"/>
      <c r="H8" s="51"/>
    </row>
    <row r="9" spans="1:8" ht="33.75" customHeight="1" x14ac:dyDescent="0.25">
      <c r="A9" s="96">
        <v>4</v>
      </c>
      <c r="B9" s="136" t="s">
        <v>749</v>
      </c>
      <c r="C9" s="135" t="s">
        <v>1280</v>
      </c>
      <c r="D9" s="51"/>
      <c r="E9" s="51"/>
      <c r="F9" s="51"/>
      <c r="G9" s="51"/>
      <c r="H9" s="51"/>
    </row>
    <row r="10" spans="1:8" ht="33.75" customHeight="1" x14ac:dyDescent="0.25">
      <c r="A10" s="96">
        <v>5</v>
      </c>
      <c r="B10" s="136" t="s">
        <v>750</v>
      </c>
      <c r="C10" s="135" t="s">
        <v>1281</v>
      </c>
      <c r="D10" s="51"/>
      <c r="E10" s="51"/>
      <c r="F10" s="51"/>
      <c r="G10" s="51"/>
      <c r="H10" s="51"/>
    </row>
    <row r="11" spans="1:8" ht="33.75" customHeight="1" x14ac:dyDescent="0.25">
      <c r="A11" s="96">
        <v>6</v>
      </c>
      <c r="B11" s="136" t="s">
        <v>751</v>
      </c>
      <c r="C11" s="135" t="s">
        <v>1282</v>
      </c>
      <c r="D11" s="51"/>
      <c r="E11" s="51"/>
      <c r="F11" s="51"/>
      <c r="G11" s="51"/>
      <c r="H11" s="51"/>
    </row>
    <row r="12" spans="1:8" ht="33.75" customHeight="1" x14ac:dyDescent="0.25">
      <c r="A12" s="96">
        <v>7</v>
      </c>
      <c r="B12" s="136" t="s">
        <v>752</v>
      </c>
      <c r="C12" s="135" t="s">
        <v>1283</v>
      </c>
      <c r="D12" s="51"/>
      <c r="E12" s="51"/>
      <c r="F12" s="51"/>
      <c r="G12" s="51"/>
      <c r="H12" s="51"/>
    </row>
    <row r="13" spans="1:8" ht="33.75" customHeight="1" x14ac:dyDescent="0.25">
      <c r="A13" s="96">
        <v>8</v>
      </c>
      <c r="B13" s="48" t="s">
        <v>753</v>
      </c>
      <c r="C13" s="69" t="s">
        <v>1190</v>
      </c>
      <c r="D13" s="51"/>
      <c r="E13" s="51"/>
      <c r="F13" s="51"/>
      <c r="G13" s="51"/>
      <c r="H13" s="51"/>
    </row>
    <row r="14" spans="1:8" ht="33.75" customHeight="1" x14ac:dyDescent="0.25">
      <c r="A14" s="96">
        <v>9</v>
      </c>
      <c r="B14" s="48" t="s">
        <v>754</v>
      </c>
      <c r="C14" s="69" t="s">
        <v>1191</v>
      </c>
      <c r="D14" s="51"/>
      <c r="E14" s="51"/>
      <c r="F14" s="51"/>
      <c r="G14" s="51"/>
      <c r="H14" s="51"/>
    </row>
    <row r="15" spans="1:8" ht="33.75" customHeight="1" x14ac:dyDescent="0.25">
      <c r="A15" s="96">
        <v>10</v>
      </c>
      <c r="B15" s="48" t="s">
        <v>755</v>
      </c>
      <c r="C15" s="69" t="s">
        <v>1192</v>
      </c>
      <c r="D15" s="124">
        <f>D16+D17+D20+D21+D22</f>
        <v>0</v>
      </c>
      <c r="E15" s="124">
        <f t="shared" ref="E15:H15" si="1">E16+E17+E20+E21+E22</f>
        <v>0</v>
      </c>
      <c r="F15" s="124">
        <f t="shared" si="1"/>
        <v>0</v>
      </c>
      <c r="G15" s="124">
        <f t="shared" si="1"/>
        <v>0</v>
      </c>
      <c r="H15" s="124">
        <f t="shared" si="1"/>
        <v>0</v>
      </c>
    </row>
    <row r="16" spans="1:8" ht="33.75" customHeight="1" x14ac:dyDescent="0.25">
      <c r="A16" s="96">
        <v>11</v>
      </c>
      <c r="B16" s="136" t="s">
        <v>756</v>
      </c>
      <c r="C16" s="135" t="s">
        <v>1284</v>
      </c>
      <c r="D16" s="51"/>
      <c r="E16" s="51"/>
      <c r="F16" s="51"/>
      <c r="G16" s="51"/>
      <c r="H16" s="51"/>
    </row>
    <row r="17" spans="1:12" ht="33.75" customHeight="1" x14ac:dyDescent="0.25">
      <c r="A17" s="96">
        <v>12</v>
      </c>
      <c r="B17" s="136" t="s">
        <v>757</v>
      </c>
      <c r="C17" s="135" t="s">
        <v>1285</v>
      </c>
      <c r="D17" s="51"/>
      <c r="E17" s="51"/>
      <c r="F17" s="51"/>
      <c r="G17" s="51"/>
      <c r="H17" s="51"/>
    </row>
    <row r="18" spans="1:12" ht="33.75" customHeight="1" x14ac:dyDescent="0.25">
      <c r="A18" s="96">
        <v>13</v>
      </c>
      <c r="B18" s="136" t="s">
        <v>758</v>
      </c>
      <c r="C18" s="135" t="s">
        <v>1286</v>
      </c>
      <c r="D18" s="51"/>
      <c r="E18" s="51"/>
      <c r="F18" s="51"/>
      <c r="G18" s="51"/>
      <c r="H18" s="51"/>
      <c r="I18" s="189"/>
    </row>
    <row r="19" spans="1:12" ht="33.75" customHeight="1" x14ac:dyDescent="0.25">
      <c r="A19" s="96">
        <v>14</v>
      </c>
      <c r="B19" s="137" t="s">
        <v>759</v>
      </c>
      <c r="C19" s="135" t="s">
        <v>1290</v>
      </c>
      <c r="D19" s="51"/>
      <c r="E19" s="51"/>
      <c r="F19" s="51"/>
      <c r="G19" s="51"/>
      <c r="H19" s="51"/>
      <c r="L19" s="102"/>
    </row>
    <row r="20" spans="1:12" ht="33.75" customHeight="1" x14ac:dyDescent="0.25">
      <c r="A20" s="96">
        <v>15</v>
      </c>
      <c r="B20" s="136" t="s">
        <v>760</v>
      </c>
      <c r="C20" s="135" t="s">
        <v>1287</v>
      </c>
      <c r="D20" s="51"/>
      <c r="E20" s="51"/>
      <c r="F20" s="51"/>
      <c r="G20" s="51"/>
      <c r="H20" s="51"/>
    </row>
    <row r="21" spans="1:12" ht="33.75" customHeight="1" x14ac:dyDescent="0.25">
      <c r="A21" s="96">
        <v>16</v>
      </c>
      <c r="B21" s="136" t="s">
        <v>1251</v>
      </c>
      <c r="C21" s="135" t="s">
        <v>1288</v>
      </c>
      <c r="D21" s="51"/>
      <c r="E21" s="51"/>
      <c r="F21" s="51"/>
      <c r="G21" s="51"/>
      <c r="H21" s="51"/>
    </row>
    <row r="22" spans="1:12" ht="33.75" customHeight="1" x14ac:dyDescent="0.25">
      <c r="A22" s="122">
        <v>17</v>
      </c>
      <c r="B22" s="136" t="s">
        <v>1256</v>
      </c>
      <c r="C22" s="135" t="s">
        <v>1289</v>
      </c>
      <c r="D22" s="51"/>
      <c r="E22" s="51"/>
      <c r="F22" s="51"/>
      <c r="G22" s="51"/>
      <c r="H22" s="51"/>
    </row>
    <row r="23" spans="1:12" ht="33.75" customHeight="1" x14ac:dyDescent="0.25">
      <c r="A23" s="122">
        <v>18</v>
      </c>
      <c r="B23" s="48" t="s">
        <v>781</v>
      </c>
      <c r="C23" s="69" t="s">
        <v>1193</v>
      </c>
      <c r="D23" s="124">
        <f t="shared" ref="D23:H23" si="2">SUM(D24:D28)+D30+D32+D33+D34+D39+D40</f>
        <v>0</v>
      </c>
      <c r="E23" s="124">
        <f t="shared" si="2"/>
        <v>0</v>
      </c>
      <c r="F23" s="124">
        <f t="shared" si="2"/>
        <v>0</v>
      </c>
      <c r="G23" s="124">
        <f t="shared" si="2"/>
        <v>0</v>
      </c>
      <c r="H23" s="124">
        <f t="shared" si="2"/>
        <v>0</v>
      </c>
    </row>
    <row r="24" spans="1:12" ht="33.75" customHeight="1" x14ac:dyDescent="0.25">
      <c r="A24" s="122">
        <v>19</v>
      </c>
      <c r="B24" s="136" t="s">
        <v>761</v>
      </c>
      <c r="C24" s="135" t="s">
        <v>1247</v>
      </c>
      <c r="D24" s="51"/>
      <c r="E24" s="51"/>
      <c r="F24" s="51"/>
      <c r="G24" s="51"/>
      <c r="H24" s="51"/>
    </row>
    <row r="25" spans="1:12" ht="33.75" customHeight="1" x14ac:dyDescent="0.25">
      <c r="A25" s="122">
        <v>20</v>
      </c>
      <c r="B25" s="136" t="s">
        <v>762</v>
      </c>
      <c r="C25" s="135" t="s">
        <v>1248</v>
      </c>
      <c r="D25" s="51"/>
      <c r="E25" s="51"/>
      <c r="F25" s="51"/>
      <c r="G25" s="51"/>
      <c r="H25" s="51"/>
    </row>
    <row r="26" spans="1:12" ht="33.75" customHeight="1" x14ac:dyDescent="0.25">
      <c r="A26" s="122">
        <v>21</v>
      </c>
      <c r="B26" s="136" t="s">
        <v>763</v>
      </c>
      <c r="C26" s="135" t="s">
        <v>1249</v>
      </c>
      <c r="D26" s="51"/>
      <c r="E26" s="51"/>
      <c r="F26" s="51"/>
      <c r="G26" s="51"/>
      <c r="H26" s="51"/>
    </row>
    <row r="27" spans="1:12" ht="33.75" customHeight="1" x14ac:dyDescent="0.25">
      <c r="A27" s="122">
        <v>22</v>
      </c>
      <c r="B27" s="136" t="s">
        <v>764</v>
      </c>
      <c r="C27" s="135" t="s">
        <v>1291</v>
      </c>
      <c r="D27" s="51"/>
      <c r="E27" s="51"/>
      <c r="F27" s="51"/>
      <c r="G27" s="51"/>
      <c r="H27" s="51"/>
    </row>
    <row r="28" spans="1:12" ht="33.75" customHeight="1" x14ac:dyDescent="0.25">
      <c r="A28" s="122">
        <v>23</v>
      </c>
      <c r="B28" s="136" t="s">
        <v>765</v>
      </c>
      <c r="C28" s="70" t="s">
        <v>1292</v>
      </c>
      <c r="D28" s="51"/>
      <c r="E28" s="51"/>
      <c r="F28" s="51"/>
      <c r="G28" s="51"/>
      <c r="H28" s="51"/>
    </row>
    <row r="29" spans="1:12" ht="33.75" customHeight="1" x14ac:dyDescent="0.25">
      <c r="A29" s="122">
        <v>24</v>
      </c>
      <c r="B29" s="137" t="s">
        <v>766</v>
      </c>
      <c r="C29" s="70" t="s">
        <v>1293</v>
      </c>
      <c r="D29" s="51"/>
      <c r="E29" s="51"/>
      <c r="F29" s="51"/>
      <c r="G29" s="51"/>
      <c r="H29" s="51"/>
    </row>
    <row r="30" spans="1:12" ht="33.75" customHeight="1" x14ac:dyDescent="0.25">
      <c r="A30" s="122">
        <v>25</v>
      </c>
      <c r="B30" s="136" t="s">
        <v>767</v>
      </c>
      <c r="C30" s="70" t="s">
        <v>1294</v>
      </c>
      <c r="D30" s="51"/>
      <c r="E30" s="51"/>
      <c r="F30" s="51"/>
      <c r="G30" s="51"/>
      <c r="H30" s="51"/>
    </row>
    <row r="31" spans="1:12" ht="33.75" customHeight="1" x14ac:dyDescent="0.25">
      <c r="A31" s="122">
        <v>26</v>
      </c>
      <c r="B31" s="137" t="s">
        <v>768</v>
      </c>
      <c r="C31" s="70" t="s">
        <v>1295</v>
      </c>
      <c r="D31" s="51"/>
      <c r="E31" s="51"/>
      <c r="F31" s="51"/>
      <c r="G31" s="51"/>
      <c r="H31" s="51"/>
    </row>
    <row r="32" spans="1:12" ht="33.75" customHeight="1" x14ac:dyDescent="0.25">
      <c r="A32" s="134">
        <v>27</v>
      </c>
      <c r="B32" s="136" t="s">
        <v>769</v>
      </c>
      <c r="C32" s="135" t="s">
        <v>1296</v>
      </c>
      <c r="D32" s="51"/>
      <c r="E32" s="51"/>
      <c r="F32" s="51"/>
      <c r="G32" s="51"/>
      <c r="H32" s="51"/>
    </row>
    <row r="33" spans="1:8" ht="33.75" customHeight="1" x14ac:dyDescent="0.25">
      <c r="A33" s="134">
        <v>28</v>
      </c>
      <c r="B33" s="136" t="s">
        <v>770</v>
      </c>
      <c r="C33" s="135" t="s">
        <v>1297</v>
      </c>
      <c r="D33" s="51"/>
      <c r="E33" s="51"/>
      <c r="F33" s="51"/>
      <c r="G33" s="51"/>
      <c r="H33" s="51"/>
    </row>
    <row r="34" spans="1:8" ht="33.75" customHeight="1" x14ac:dyDescent="0.25">
      <c r="A34" s="122">
        <v>29</v>
      </c>
      <c r="B34" s="136" t="s">
        <v>771</v>
      </c>
      <c r="C34" s="70" t="s">
        <v>1298</v>
      </c>
      <c r="D34" s="51"/>
      <c r="E34" s="51"/>
      <c r="F34" s="51"/>
      <c r="G34" s="51"/>
      <c r="H34" s="51"/>
    </row>
    <row r="35" spans="1:8" ht="33.75" customHeight="1" x14ac:dyDescent="0.25">
      <c r="A35" s="122">
        <v>30</v>
      </c>
      <c r="B35" s="137" t="s">
        <v>772</v>
      </c>
      <c r="C35" s="70" t="s">
        <v>1299</v>
      </c>
      <c r="D35" s="51"/>
      <c r="E35" s="51"/>
      <c r="F35" s="51"/>
      <c r="G35" s="51"/>
      <c r="H35" s="51"/>
    </row>
    <row r="36" spans="1:8" ht="33.75" customHeight="1" x14ac:dyDescent="0.25">
      <c r="A36" s="122">
        <v>31</v>
      </c>
      <c r="B36" s="137" t="s">
        <v>773</v>
      </c>
      <c r="C36" s="70" t="s">
        <v>1300</v>
      </c>
      <c r="D36" s="51"/>
      <c r="E36" s="51"/>
      <c r="F36" s="51"/>
      <c r="G36" s="51"/>
      <c r="H36" s="51"/>
    </row>
    <row r="37" spans="1:8" ht="33.75" customHeight="1" x14ac:dyDescent="0.25">
      <c r="A37" s="122">
        <v>32</v>
      </c>
      <c r="B37" s="137" t="s">
        <v>774</v>
      </c>
      <c r="C37" s="70" t="s">
        <v>1301</v>
      </c>
      <c r="D37" s="51"/>
      <c r="E37" s="51"/>
      <c r="F37" s="51"/>
      <c r="G37" s="51"/>
      <c r="H37" s="51"/>
    </row>
    <row r="38" spans="1:8" ht="33.75" customHeight="1" x14ac:dyDescent="0.25">
      <c r="A38" s="122">
        <v>33</v>
      </c>
      <c r="B38" s="137" t="s">
        <v>775</v>
      </c>
      <c r="C38" s="70" t="s">
        <v>1302</v>
      </c>
      <c r="D38" s="51"/>
      <c r="E38" s="51"/>
      <c r="F38" s="51"/>
      <c r="G38" s="51"/>
      <c r="H38" s="51"/>
    </row>
    <row r="39" spans="1:8" ht="33.75" customHeight="1" x14ac:dyDescent="0.25">
      <c r="A39" s="122">
        <v>34</v>
      </c>
      <c r="B39" s="136" t="s">
        <v>776</v>
      </c>
      <c r="C39" s="70" t="s">
        <v>1303</v>
      </c>
      <c r="D39" s="51"/>
      <c r="E39" s="51"/>
      <c r="F39" s="51"/>
      <c r="G39" s="51"/>
      <c r="H39" s="51"/>
    </row>
    <row r="40" spans="1:8" ht="33.75" customHeight="1" x14ac:dyDescent="0.25">
      <c r="A40" s="123">
        <v>35</v>
      </c>
      <c r="B40" s="136" t="s">
        <v>1262</v>
      </c>
      <c r="C40" s="135" t="s">
        <v>1304</v>
      </c>
      <c r="D40" s="51"/>
      <c r="E40" s="51"/>
      <c r="F40" s="51"/>
      <c r="G40" s="51"/>
      <c r="H40" s="51"/>
    </row>
    <row r="41" spans="1:8" ht="33.75" customHeight="1" x14ac:dyDescent="0.25">
      <c r="A41" s="123">
        <v>36</v>
      </c>
      <c r="B41" s="48" t="s">
        <v>777</v>
      </c>
      <c r="C41" s="69" t="s">
        <v>1194</v>
      </c>
      <c r="D41" s="51"/>
      <c r="E41" s="51"/>
      <c r="F41" s="51"/>
      <c r="G41" s="51"/>
      <c r="H41" s="51"/>
    </row>
    <row r="42" spans="1:8" ht="33.75" customHeight="1" x14ac:dyDescent="0.25">
      <c r="A42" s="123">
        <v>37</v>
      </c>
      <c r="B42" s="48" t="s">
        <v>778</v>
      </c>
      <c r="C42" s="69" t="s">
        <v>1196</v>
      </c>
      <c r="D42" s="51"/>
      <c r="E42" s="51"/>
      <c r="F42" s="51"/>
      <c r="G42" s="51"/>
      <c r="H42" s="51"/>
    </row>
    <row r="43" spans="1:8" ht="33.75" customHeight="1" x14ac:dyDescent="0.25">
      <c r="A43" s="123">
        <v>38</v>
      </c>
      <c r="B43" s="48" t="s">
        <v>779</v>
      </c>
      <c r="C43" s="69" t="s">
        <v>1195</v>
      </c>
      <c r="D43" s="51"/>
      <c r="E43" s="51"/>
      <c r="F43" s="51"/>
      <c r="G43" s="51"/>
      <c r="H43" s="51"/>
    </row>
    <row r="44" spans="1:8" ht="33.75" customHeight="1" x14ac:dyDescent="0.25"/>
  </sheetData>
  <sheetProtection password="CC3B" sheet="1" objects="1" scenarios="1" formatColumns="0" formatRows="0" selectLockedCells="1"/>
  <mergeCells count="6">
    <mergeCell ref="A3:A4"/>
    <mergeCell ref="D3:D4"/>
    <mergeCell ref="E3:G3"/>
    <mergeCell ref="H3:H4"/>
    <mergeCell ref="C3:C4"/>
    <mergeCell ref="B3:B4"/>
  </mergeCells>
  <conditionalFormatting sqref="E7:E14">
    <cfRule type="cellIs" dxfId="79" priority="60" operator="greaterThan">
      <formula>$D7</formula>
    </cfRule>
  </conditionalFormatting>
  <conditionalFormatting sqref="F7:F14">
    <cfRule type="cellIs" dxfId="78" priority="59" operator="greaterThan">
      <formula>$D7</formula>
    </cfRule>
  </conditionalFormatting>
  <conditionalFormatting sqref="G7:G14">
    <cfRule type="cellIs" dxfId="77" priority="58" operator="greaterThan">
      <formula>$D7</formula>
    </cfRule>
  </conditionalFormatting>
  <conditionalFormatting sqref="H7:H14">
    <cfRule type="cellIs" dxfId="76" priority="56" operator="greaterThan">
      <formula>$E7</formula>
    </cfRule>
    <cfRule type="cellIs" dxfId="75" priority="57" operator="greaterThan">
      <formula>$G7</formula>
    </cfRule>
  </conditionalFormatting>
  <conditionalFormatting sqref="E16:E18 E20:E22">
    <cfRule type="cellIs" dxfId="74" priority="55" operator="greaterThan">
      <formula>$D16</formula>
    </cfRule>
  </conditionalFormatting>
  <conditionalFormatting sqref="F16:F18 F20:F22">
    <cfRule type="cellIs" dxfId="73" priority="54" operator="greaterThan">
      <formula>$D16</formula>
    </cfRule>
  </conditionalFormatting>
  <conditionalFormatting sqref="G16:G18 G20:G22">
    <cfRule type="cellIs" dxfId="72" priority="53" operator="greaterThan">
      <formula>$D16</formula>
    </cfRule>
  </conditionalFormatting>
  <conditionalFormatting sqref="H16:H18 H20:H22">
    <cfRule type="cellIs" dxfId="71" priority="51" operator="greaterThan">
      <formula>$E16</formula>
    </cfRule>
    <cfRule type="cellIs" dxfId="70" priority="52" operator="greaterThan">
      <formula>$G16</formula>
    </cfRule>
  </conditionalFormatting>
  <conditionalFormatting sqref="E24:E28 E30 E32:E43">
    <cfRule type="cellIs" dxfId="69" priority="50" operator="greaterThan">
      <formula>$D24</formula>
    </cfRule>
  </conditionalFormatting>
  <conditionalFormatting sqref="F24:F28 F30 F32:F43">
    <cfRule type="cellIs" dxfId="68" priority="49" operator="greaterThan">
      <formula>$D24</formula>
    </cfRule>
  </conditionalFormatting>
  <conditionalFormatting sqref="G24:G28 G30 G32:G43">
    <cfRule type="cellIs" dxfId="67" priority="48" operator="greaterThan">
      <formula>$D24</formula>
    </cfRule>
  </conditionalFormatting>
  <conditionalFormatting sqref="H24:H28 H30 H32:H43">
    <cfRule type="cellIs" dxfId="66" priority="46" operator="greaterThan">
      <formula>$E24</formula>
    </cfRule>
    <cfRule type="cellIs" dxfId="65" priority="47" operator="greaterThan">
      <formula>$G24</formula>
    </cfRule>
  </conditionalFormatting>
  <conditionalFormatting sqref="D8">
    <cfRule type="cellIs" dxfId="64" priority="45" operator="greaterThan">
      <formula>$D7</formula>
    </cfRule>
  </conditionalFormatting>
  <conditionalFormatting sqref="E8">
    <cfRule type="cellIs" dxfId="63" priority="44" operator="greaterThan">
      <formula>$E7</formula>
    </cfRule>
  </conditionalFormatting>
  <conditionalFormatting sqref="F8">
    <cfRule type="cellIs" dxfId="62" priority="43" operator="greaterThan">
      <formula>$F7</formula>
    </cfRule>
  </conditionalFormatting>
  <conditionalFormatting sqref="G8">
    <cfRule type="cellIs" dxfId="61" priority="42" operator="greaterThan">
      <formula>$G7</formula>
    </cfRule>
  </conditionalFormatting>
  <conditionalFormatting sqref="H8">
    <cfRule type="cellIs" dxfId="60" priority="41" operator="greaterThan">
      <formula>$H7</formula>
    </cfRule>
  </conditionalFormatting>
  <conditionalFormatting sqref="E19">
    <cfRule type="cellIs" dxfId="59" priority="40" operator="greaterThan">
      <formula>$D19</formula>
    </cfRule>
  </conditionalFormatting>
  <conditionalFormatting sqref="F19">
    <cfRule type="cellIs" dxfId="58" priority="39" operator="greaterThan">
      <formula>$D19</formula>
    </cfRule>
  </conditionalFormatting>
  <conditionalFormatting sqref="G19">
    <cfRule type="cellIs" dxfId="57" priority="38" operator="greaterThan">
      <formula>$D19</formula>
    </cfRule>
  </conditionalFormatting>
  <conditionalFormatting sqref="H19">
    <cfRule type="cellIs" dxfId="56" priority="36" operator="greaterThan">
      <formula>$E19</formula>
    </cfRule>
    <cfRule type="cellIs" dxfId="55" priority="37" operator="greaterThan">
      <formula>$G19</formula>
    </cfRule>
  </conditionalFormatting>
  <conditionalFormatting sqref="D19">
    <cfRule type="cellIs" dxfId="54" priority="35" operator="greaterThan">
      <formula>$D18</formula>
    </cfRule>
  </conditionalFormatting>
  <conditionalFormatting sqref="E19">
    <cfRule type="cellIs" dxfId="53" priority="34" operator="greaterThan">
      <formula>$E18</formula>
    </cfRule>
  </conditionalFormatting>
  <conditionalFormatting sqref="F19">
    <cfRule type="cellIs" dxfId="52" priority="33" operator="greaterThan">
      <formula>$F18</formula>
    </cfRule>
  </conditionalFormatting>
  <conditionalFormatting sqref="G19">
    <cfRule type="cellIs" dxfId="51" priority="32" operator="greaterThan">
      <formula>$G18</formula>
    </cfRule>
  </conditionalFormatting>
  <conditionalFormatting sqref="H19">
    <cfRule type="cellIs" dxfId="50" priority="31" operator="greaterThan">
      <formula>$H18</formula>
    </cfRule>
  </conditionalFormatting>
  <conditionalFormatting sqref="E29">
    <cfRule type="cellIs" dxfId="49" priority="30" operator="greaterThan">
      <formula>$D29</formula>
    </cfRule>
  </conditionalFormatting>
  <conditionalFormatting sqref="F29">
    <cfRule type="cellIs" dxfId="48" priority="29" operator="greaterThan">
      <formula>$D29</formula>
    </cfRule>
  </conditionalFormatting>
  <conditionalFormatting sqref="G29">
    <cfRule type="cellIs" dxfId="47" priority="28" operator="greaterThan">
      <formula>$D29</formula>
    </cfRule>
  </conditionalFormatting>
  <conditionalFormatting sqref="H29">
    <cfRule type="cellIs" dxfId="46" priority="26" operator="greaterThan">
      <formula>$E29</formula>
    </cfRule>
    <cfRule type="cellIs" dxfId="45" priority="27" operator="greaterThan">
      <formula>$G29</formula>
    </cfRule>
  </conditionalFormatting>
  <conditionalFormatting sqref="D29">
    <cfRule type="cellIs" dxfId="44" priority="25" operator="greaterThan">
      <formula>$D28</formula>
    </cfRule>
  </conditionalFormatting>
  <conditionalFormatting sqref="E29">
    <cfRule type="cellIs" dxfId="43" priority="24" operator="greaterThan">
      <formula>$E28</formula>
    </cfRule>
  </conditionalFormatting>
  <conditionalFormatting sqref="F29">
    <cfRule type="cellIs" dxfId="42" priority="23" operator="greaterThan">
      <formula>$F28</formula>
    </cfRule>
  </conditionalFormatting>
  <conditionalFormatting sqref="G29">
    <cfRule type="cellIs" dxfId="41" priority="22" operator="greaterThan">
      <formula>$G28</formula>
    </cfRule>
  </conditionalFormatting>
  <conditionalFormatting sqref="H29">
    <cfRule type="cellIs" dxfId="40" priority="21" operator="greaterThan">
      <formula>$H28</formula>
    </cfRule>
  </conditionalFormatting>
  <conditionalFormatting sqref="E31">
    <cfRule type="cellIs" dxfId="39" priority="20" operator="greaterThan">
      <formula>$D31</formula>
    </cfRule>
  </conditionalFormatting>
  <conditionalFormatting sqref="F31">
    <cfRule type="cellIs" dxfId="38" priority="19" operator="greaterThan">
      <formula>$D31</formula>
    </cfRule>
  </conditionalFormatting>
  <conditionalFormatting sqref="G31">
    <cfRule type="cellIs" dxfId="37" priority="18" operator="greaterThan">
      <formula>$D31</formula>
    </cfRule>
  </conditionalFormatting>
  <conditionalFormatting sqref="H31">
    <cfRule type="cellIs" dxfId="36" priority="16" operator="greaterThan">
      <formula>$E31</formula>
    </cfRule>
    <cfRule type="cellIs" dxfId="35" priority="17" operator="greaterThan">
      <formula>$G31</formula>
    </cfRule>
  </conditionalFormatting>
  <conditionalFormatting sqref="D31">
    <cfRule type="cellIs" dxfId="34" priority="15" operator="greaterThan">
      <formula>$D30</formula>
    </cfRule>
  </conditionalFormatting>
  <conditionalFormatting sqref="E31">
    <cfRule type="cellIs" dxfId="33" priority="14" operator="greaterThan">
      <formula>$E30</formula>
    </cfRule>
  </conditionalFormatting>
  <conditionalFormatting sqref="F31">
    <cfRule type="cellIs" dxfId="32" priority="13" operator="greaterThan">
      <formula>$F30</formula>
    </cfRule>
  </conditionalFormatting>
  <conditionalFormatting sqref="G31">
    <cfRule type="cellIs" dxfId="31" priority="12" operator="greaterThan">
      <formula>$G30</formula>
    </cfRule>
  </conditionalFormatting>
  <conditionalFormatting sqref="H31">
    <cfRule type="cellIs" dxfId="30" priority="11" operator="greaterThan">
      <formula>$H30</formula>
    </cfRule>
  </conditionalFormatting>
  <conditionalFormatting sqref="D34">
    <cfRule type="cellIs" dxfId="29" priority="10" operator="lessThan">
      <formula>$D$35+$D$36+$D$37+$D$38</formula>
    </cfRule>
  </conditionalFormatting>
  <conditionalFormatting sqref="E34">
    <cfRule type="cellIs" dxfId="28" priority="9" operator="lessThan">
      <formula>$E$35+$E$36+$E$37+$E$38</formula>
    </cfRule>
  </conditionalFormatting>
  <conditionalFormatting sqref="F34">
    <cfRule type="cellIs" dxfId="27" priority="8" operator="lessThan">
      <formula>$F$35+$F$36+$F$37+$F$38</formula>
    </cfRule>
  </conditionalFormatting>
  <conditionalFormatting sqref="G34">
    <cfRule type="cellIs" dxfId="26" priority="7" operator="lessThan">
      <formula>$G$35+$G$36+$G$37+$G$38</formula>
    </cfRule>
  </conditionalFormatting>
  <conditionalFormatting sqref="H34">
    <cfRule type="cellIs" dxfId="25" priority="6" operator="lessThan">
      <formula>$H$35+$H$36+$H$37+$H$38</formula>
    </cfRule>
  </conditionalFormatting>
  <conditionalFormatting sqref="D18">
    <cfRule type="cellIs" dxfId="24" priority="5" operator="greaterThan">
      <formula>$D$22</formula>
    </cfRule>
  </conditionalFormatting>
  <conditionalFormatting sqref="E18">
    <cfRule type="cellIs" dxfId="23" priority="4" operator="greaterThan">
      <formula>$E$22</formula>
    </cfRule>
  </conditionalFormatting>
  <conditionalFormatting sqref="F18">
    <cfRule type="cellIs" dxfId="22" priority="3" operator="greaterThan">
      <formula>$F$22</formula>
    </cfRule>
  </conditionalFormatting>
  <conditionalFormatting sqref="G18">
    <cfRule type="cellIs" dxfId="21" priority="2" operator="greaterThan">
      <formula>$G$22</formula>
    </cfRule>
  </conditionalFormatting>
  <conditionalFormatting sqref="H18">
    <cfRule type="cellIs" dxfId="20" priority="1" operator="greaterThan">
      <formula>$H$22</formula>
    </cfRule>
  </conditionalFormatting>
  <dataValidations count="1">
    <dataValidation type="whole" allowBlank="1" showInputMessage="1" showErrorMessage="1" error="Введите целое число" sqref="D6:H22 D24:H43">
      <formula1>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="70" zoomScaleNormal="70" workbookViewId="0">
      <selection activeCell="D14" sqref="D14"/>
    </sheetView>
  </sheetViews>
  <sheetFormatPr defaultRowHeight="15" x14ac:dyDescent="0.25"/>
  <cols>
    <col min="1" max="1" width="9.140625" style="71" customWidth="1"/>
    <col min="2" max="2" width="76.5703125" style="72" customWidth="1"/>
    <col min="3" max="3" width="9.140625" style="71"/>
    <col min="4" max="4" width="31.42578125" style="71" customWidth="1"/>
    <col min="5" max="5" width="30.7109375" style="71" customWidth="1"/>
    <col min="6" max="8" width="31" style="71" customWidth="1"/>
    <col min="9" max="9" width="30.28515625" style="71" customWidth="1"/>
    <col min="10" max="16384" width="9.140625" style="71"/>
  </cols>
  <sheetData>
    <row r="1" spans="1:10" ht="15.75" x14ac:dyDescent="0.25">
      <c r="A1" s="77"/>
      <c r="B1" s="79"/>
      <c r="C1" s="77"/>
      <c r="D1" s="77"/>
      <c r="E1" s="77"/>
      <c r="F1" s="93"/>
      <c r="G1" s="94"/>
      <c r="H1" s="77"/>
      <c r="I1" s="77"/>
      <c r="J1" s="77"/>
    </row>
    <row r="2" spans="1:10" s="95" customFormat="1" ht="42" x14ac:dyDescent="0.25">
      <c r="A2" s="141"/>
      <c r="B2" s="140" t="s">
        <v>782</v>
      </c>
      <c r="C2" s="141"/>
      <c r="D2" s="141"/>
      <c r="E2" s="141"/>
      <c r="F2" s="141"/>
      <c r="G2" s="141"/>
      <c r="H2" s="141"/>
      <c r="I2" s="141"/>
      <c r="J2" s="141"/>
    </row>
    <row r="3" spans="1:10" s="95" customFormat="1" ht="21" x14ac:dyDescent="0.25">
      <c r="A3" s="141"/>
      <c r="B3" s="140"/>
      <c r="C3" s="141"/>
      <c r="D3" s="141"/>
      <c r="E3" s="141"/>
      <c r="F3" s="141"/>
      <c r="G3" s="141"/>
      <c r="H3" s="141"/>
      <c r="I3" s="141"/>
      <c r="J3" s="141"/>
    </row>
    <row r="4" spans="1:10" s="95" customFormat="1" ht="21" x14ac:dyDescent="0.25">
      <c r="A4" s="141"/>
      <c r="B4" s="140" t="s">
        <v>783</v>
      </c>
      <c r="C4" s="141"/>
      <c r="D4" s="141"/>
      <c r="E4" s="141"/>
      <c r="F4" s="141"/>
      <c r="G4" s="141"/>
      <c r="H4" s="141"/>
      <c r="I4" s="141"/>
      <c r="J4" s="141"/>
    </row>
    <row r="5" spans="1:10" x14ac:dyDescent="0.25">
      <c r="A5" s="77"/>
      <c r="B5" s="79"/>
      <c r="C5" s="77"/>
      <c r="D5" s="77"/>
      <c r="E5" s="77"/>
      <c r="F5" s="77"/>
      <c r="G5" s="77"/>
      <c r="H5" s="77"/>
      <c r="I5" s="77"/>
      <c r="J5" s="77"/>
    </row>
    <row r="6" spans="1:10" s="31" customFormat="1" ht="22.5" customHeight="1" x14ac:dyDescent="0.25">
      <c r="A6" s="245" t="s">
        <v>552</v>
      </c>
      <c r="B6" s="252" t="s">
        <v>504</v>
      </c>
      <c r="C6" s="252" t="s">
        <v>500</v>
      </c>
      <c r="D6" s="252" t="s">
        <v>828</v>
      </c>
      <c r="E6" s="255" t="s">
        <v>666</v>
      </c>
      <c r="F6" s="256"/>
      <c r="G6" s="257"/>
      <c r="H6" s="254" t="s">
        <v>506</v>
      </c>
      <c r="I6" s="34"/>
      <c r="J6" s="34"/>
    </row>
    <row r="7" spans="1:10" s="31" customFormat="1" ht="72" customHeight="1" x14ac:dyDescent="0.25">
      <c r="A7" s="246"/>
      <c r="B7" s="253"/>
      <c r="C7" s="253"/>
      <c r="D7" s="253"/>
      <c r="E7" s="104" t="s">
        <v>827</v>
      </c>
      <c r="F7" s="104" t="s">
        <v>744</v>
      </c>
      <c r="G7" s="104" t="s">
        <v>829</v>
      </c>
      <c r="H7" s="254"/>
      <c r="I7" s="34"/>
      <c r="J7" s="34"/>
    </row>
    <row r="8" spans="1:10" s="31" customFormat="1" ht="15.75" x14ac:dyDescent="0.25">
      <c r="A8" s="142"/>
      <c r="B8" s="104">
        <v>1</v>
      </c>
      <c r="C8" s="104">
        <v>2</v>
      </c>
      <c r="D8" s="104">
        <v>3</v>
      </c>
      <c r="E8" s="104">
        <v>4</v>
      </c>
      <c r="F8" s="104">
        <v>5</v>
      </c>
      <c r="G8" s="104">
        <v>6</v>
      </c>
      <c r="H8" s="104">
        <v>7</v>
      </c>
      <c r="I8" s="34"/>
      <c r="J8" s="34"/>
    </row>
    <row r="9" spans="1:10" s="31" customFormat="1" ht="33.75" customHeight="1" x14ac:dyDescent="0.25">
      <c r="A9" s="142">
        <v>1</v>
      </c>
      <c r="B9" s="183" t="s">
        <v>784</v>
      </c>
      <c r="C9" s="184" t="s">
        <v>1121</v>
      </c>
      <c r="D9" s="124">
        <f>D10+D11</f>
        <v>0</v>
      </c>
      <c r="E9" s="120" t="s">
        <v>587</v>
      </c>
      <c r="F9" s="124">
        <f>F10+F11</f>
        <v>0</v>
      </c>
      <c r="G9" s="124">
        <f>G10+G11</f>
        <v>0</v>
      </c>
      <c r="H9" s="120" t="s">
        <v>587</v>
      </c>
      <c r="I9" s="34"/>
      <c r="J9" s="34"/>
    </row>
    <row r="10" spans="1:10" s="31" customFormat="1" ht="33.75" customHeight="1" x14ac:dyDescent="0.25">
      <c r="A10" s="142">
        <v>2</v>
      </c>
      <c r="B10" s="183" t="s">
        <v>785</v>
      </c>
      <c r="C10" s="35" t="s">
        <v>915</v>
      </c>
      <c r="D10" s="51"/>
      <c r="E10" s="120" t="s">
        <v>587</v>
      </c>
      <c r="F10" s="51"/>
      <c r="G10" s="51"/>
      <c r="H10" s="120" t="s">
        <v>587</v>
      </c>
      <c r="I10" s="189"/>
      <c r="J10" s="34"/>
    </row>
    <row r="11" spans="1:10" s="31" customFormat="1" ht="33.75" customHeight="1" x14ac:dyDescent="0.25">
      <c r="A11" s="142">
        <v>3</v>
      </c>
      <c r="B11" s="183" t="s">
        <v>786</v>
      </c>
      <c r="C11" s="35" t="s">
        <v>916</v>
      </c>
      <c r="D11" s="51"/>
      <c r="E11" s="120" t="s">
        <v>587</v>
      </c>
      <c r="F11" s="51"/>
      <c r="G11" s="51"/>
      <c r="H11" s="120" t="s">
        <v>587</v>
      </c>
      <c r="I11" s="34"/>
      <c r="J11" s="34"/>
    </row>
    <row r="12" spans="1:10" s="31" customFormat="1" ht="33.75" customHeight="1" x14ac:dyDescent="0.25">
      <c r="A12" s="142">
        <v>4</v>
      </c>
      <c r="B12" s="183" t="s">
        <v>787</v>
      </c>
      <c r="C12" s="184" t="s">
        <v>1124</v>
      </c>
      <c r="D12" s="51"/>
      <c r="E12" s="120" t="s">
        <v>587</v>
      </c>
      <c r="F12" s="51"/>
      <c r="G12" s="51"/>
      <c r="H12" s="120" t="s">
        <v>587</v>
      </c>
      <c r="I12" s="34"/>
      <c r="J12" s="34"/>
    </row>
    <row r="13" spans="1:10" s="31" customFormat="1" ht="33.75" customHeight="1" x14ac:dyDescent="0.25">
      <c r="A13" s="142">
        <v>5</v>
      </c>
      <c r="B13" s="183" t="s">
        <v>788</v>
      </c>
      <c r="C13" s="184" t="s">
        <v>1141</v>
      </c>
      <c r="D13" s="124">
        <f>D14+D15</f>
        <v>0</v>
      </c>
      <c r="E13" s="120" t="s">
        <v>587</v>
      </c>
      <c r="F13" s="124">
        <f>F14+F15</f>
        <v>0</v>
      </c>
      <c r="G13" s="124">
        <f>G14+G15</f>
        <v>0</v>
      </c>
      <c r="H13" s="120" t="s">
        <v>587</v>
      </c>
      <c r="I13" s="34"/>
      <c r="J13" s="34"/>
    </row>
    <row r="14" spans="1:10" s="31" customFormat="1" ht="33.75" customHeight="1" x14ac:dyDescent="0.25">
      <c r="A14" s="142">
        <v>6</v>
      </c>
      <c r="B14" s="183" t="s">
        <v>789</v>
      </c>
      <c r="C14" s="35" t="s">
        <v>1142</v>
      </c>
      <c r="D14" s="51"/>
      <c r="E14" s="120" t="s">
        <v>587</v>
      </c>
      <c r="F14" s="51"/>
      <c r="G14" s="51"/>
      <c r="H14" s="120" t="s">
        <v>587</v>
      </c>
      <c r="I14" s="34"/>
      <c r="J14" s="34"/>
    </row>
    <row r="15" spans="1:10" s="31" customFormat="1" ht="33.75" customHeight="1" x14ac:dyDescent="0.25">
      <c r="A15" s="142">
        <v>7</v>
      </c>
      <c r="B15" s="183" t="s">
        <v>790</v>
      </c>
      <c r="C15" s="35" t="s">
        <v>1143</v>
      </c>
      <c r="D15" s="51"/>
      <c r="E15" s="120" t="s">
        <v>587</v>
      </c>
      <c r="F15" s="51"/>
      <c r="G15" s="51"/>
      <c r="H15" s="120" t="s">
        <v>587</v>
      </c>
      <c r="I15" s="189"/>
      <c r="J15" s="34"/>
    </row>
    <row r="16" spans="1:10" s="31" customFormat="1" ht="33.75" customHeight="1" x14ac:dyDescent="0.25">
      <c r="A16" s="142">
        <v>8</v>
      </c>
      <c r="B16" s="183" t="s">
        <v>791</v>
      </c>
      <c r="C16" s="35" t="s">
        <v>1201</v>
      </c>
      <c r="D16" s="51"/>
      <c r="E16" s="120" t="s">
        <v>587</v>
      </c>
      <c r="F16" s="51"/>
      <c r="G16" s="51"/>
      <c r="H16" s="120" t="s">
        <v>587</v>
      </c>
      <c r="I16" s="34"/>
      <c r="J16" s="34"/>
    </row>
    <row r="17" spans="1:10" s="31" customFormat="1" ht="33.75" customHeight="1" x14ac:dyDescent="0.25">
      <c r="A17" s="142">
        <v>9</v>
      </c>
      <c r="B17" s="183" t="s">
        <v>792</v>
      </c>
      <c r="C17" s="35" t="s">
        <v>1202</v>
      </c>
      <c r="D17" s="51"/>
      <c r="E17" s="120" t="s">
        <v>587</v>
      </c>
      <c r="F17" s="51"/>
      <c r="G17" s="51"/>
      <c r="H17" s="120" t="s">
        <v>587</v>
      </c>
      <c r="I17" s="34"/>
      <c r="J17" s="34"/>
    </row>
    <row r="18" spans="1:10" s="31" customFormat="1" ht="33.75" customHeight="1" x14ac:dyDescent="0.25">
      <c r="A18" s="142">
        <v>10</v>
      </c>
      <c r="B18" s="183" t="s">
        <v>793</v>
      </c>
      <c r="C18" s="35" t="s">
        <v>1203</v>
      </c>
      <c r="D18" s="51"/>
      <c r="E18" s="120" t="s">
        <v>587</v>
      </c>
      <c r="F18" s="51"/>
      <c r="G18" s="51"/>
      <c r="H18" s="120" t="s">
        <v>587</v>
      </c>
      <c r="I18" s="34"/>
      <c r="J18" s="34"/>
    </row>
    <row r="19" spans="1:10" s="31" customFormat="1" ht="33.75" customHeight="1" x14ac:dyDescent="0.25">
      <c r="A19" s="142">
        <v>11</v>
      </c>
      <c r="B19" s="183" t="s">
        <v>794</v>
      </c>
      <c r="C19" s="35" t="s">
        <v>1204</v>
      </c>
      <c r="D19" s="51"/>
      <c r="E19" s="120" t="s">
        <v>587</v>
      </c>
      <c r="F19" s="51"/>
      <c r="G19" s="51"/>
      <c r="H19" s="120" t="s">
        <v>587</v>
      </c>
      <c r="I19" s="34"/>
      <c r="J19" s="34"/>
    </row>
    <row r="20" spans="1:10" s="31" customFormat="1" ht="33.75" customHeight="1" x14ac:dyDescent="0.25">
      <c r="A20" s="142">
        <v>12</v>
      </c>
      <c r="B20" s="183" t="s">
        <v>795</v>
      </c>
      <c r="C20" s="35" t="s">
        <v>1205</v>
      </c>
      <c r="D20" s="51"/>
      <c r="E20" s="120" t="s">
        <v>587</v>
      </c>
      <c r="F20" s="51"/>
      <c r="G20" s="51"/>
      <c r="H20" s="120" t="s">
        <v>587</v>
      </c>
      <c r="I20" s="34"/>
      <c r="J20" s="34"/>
    </row>
    <row r="21" spans="1:10" s="31" customFormat="1" ht="33.75" customHeight="1" x14ac:dyDescent="0.25">
      <c r="A21" s="142">
        <v>13</v>
      </c>
      <c r="B21" s="183" t="s">
        <v>796</v>
      </c>
      <c r="C21" s="35" t="s">
        <v>1206</v>
      </c>
      <c r="D21" s="51"/>
      <c r="E21" s="120" t="s">
        <v>587</v>
      </c>
      <c r="F21" s="51"/>
      <c r="G21" s="51"/>
      <c r="H21" s="120" t="s">
        <v>587</v>
      </c>
      <c r="I21" s="34"/>
      <c r="J21" s="34"/>
    </row>
    <row r="22" spans="1:10" s="31" customFormat="1" ht="33.75" customHeight="1" x14ac:dyDescent="0.25">
      <c r="A22" s="142">
        <v>14</v>
      </c>
      <c r="B22" s="183" t="s">
        <v>797</v>
      </c>
      <c r="C22" s="35" t="s">
        <v>1207</v>
      </c>
      <c r="D22" s="51"/>
      <c r="E22" s="120" t="s">
        <v>587</v>
      </c>
      <c r="F22" s="51"/>
      <c r="G22" s="51"/>
      <c r="H22" s="120" t="s">
        <v>587</v>
      </c>
      <c r="I22" s="34"/>
      <c r="J22" s="34"/>
    </row>
    <row r="23" spans="1:10" s="31" customFormat="1" ht="33.75" customHeight="1" x14ac:dyDescent="0.25">
      <c r="A23" s="142">
        <v>15</v>
      </c>
      <c r="B23" s="183" t="s">
        <v>798</v>
      </c>
      <c r="C23" s="35" t="s">
        <v>1147</v>
      </c>
      <c r="D23" s="124">
        <f>D24+D25+D26+D27+D28</f>
        <v>0</v>
      </c>
      <c r="E23" s="120" t="s">
        <v>587</v>
      </c>
      <c r="F23" s="124">
        <f>F24+F25+F26+F27+F28</f>
        <v>0</v>
      </c>
      <c r="G23" s="124">
        <f>G24+G25+G26+G27+G28</f>
        <v>0</v>
      </c>
      <c r="H23" s="120" t="s">
        <v>587</v>
      </c>
      <c r="I23" s="34"/>
      <c r="J23" s="34"/>
    </row>
    <row r="24" spans="1:10" s="31" customFormat="1" ht="33.75" customHeight="1" x14ac:dyDescent="0.25">
      <c r="A24" s="142">
        <v>16</v>
      </c>
      <c r="B24" s="183" t="s">
        <v>799</v>
      </c>
      <c r="C24" s="35" t="s">
        <v>1159</v>
      </c>
      <c r="D24" s="51"/>
      <c r="E24" s="120" t="s">
        <v>587</v>
      </c>
      <c r="F24" s="51"/>
      <c r="G24" s="51"/>
      <c r="H24" s="120" t="s">
        <v>587</v>
      </c>
      <c r="I24" s="34"/>
      <c r="J24" s="34"/>
    </row>
    <row r="25" spans="1:10" s="31" customFormat="1" ht="33.75" customHeight="1" x14ac:dyDescent="0.25">
      <c r="A25" s="142">
        <v>17</v>
      </c>
      <c r="B25" s="183" t="s">
        <v>535</v>
      </c>
      <c r="C25" s="35" t="s">
        <v>1160</v>
      </c>
      <c r="D25" s="51"/>
      <c r="E25" s="120" t="s">
        <v>587</v>
      </c>
      <c r="F25" s="51"/>
      <c r="G25" s="51"/>
      <c r="H25" s="120" t="s">
        <v>587</v>
      </c>
      <c r="I25" s="34"/>
      <c r="J25" s="34"/>
    </row>
    <row r="26" spans="1:10" s="31" customFormat="1" ht="33.75" customHeight="1" x14ac:dyDescent="0.25">
      <c r="A26" s="142">
        <v>18</v>
      </c>
      <c r="B26" s="183" t="s">
        <v>800</v>
      </c>
      <c r="C26" s="35" t="s">
        <v>1161</v>
      </c>
      <c r="D26" s="51"/>
      <c r="E26" s="120" t="s">
        <v>587</v>
      </c>
      <c r="F26" s="51"/>
      <c r="G26" s="51"/>
      <c r="H26" s="120" t="s">
        <v>587</v>
      </c>
      <c r="I26" s="34"/>
      <c r="J26" s="34"/>
    </row>
    <row r="27" spans="1:10" s="31" customFormat="1" ht="33.75" customHeight="1" x14ac:dyDescent="0.25">
      <c r="A27" s="142">
        <v>19</v>
      </c>
      <c r="B27" s="183" t="s">
        <v>537</v>
      </c>
      <c r="C27" s="35" t="s">
        <v>1162</v>
      </c>
      <c r="D27" s="51"/>
      <c r="E27" s="120" t="s">
        <v>587</v>
      </c>
      <c r="F27" s="51"/>
      <c r="G27" s="51"/>
      <c r="H27" s="120" t="s">
        <v>587</v>
      </c>
      <c r="I27" s="34"/>
      <c r="J27" s="34"/>
    </row>
    <row r="28" spans="1:10" s="31" customFormat="1" ht="33.75" customHeight="1" x14ac:dyDescent="0.25">
      <c r="A28" s="142">
        <v>20</v>
      </c>
      <c r="B28" s="183" t="s">
        <v>538</v>
      </c>
      <c r="C28" s="35" t="s">
        <v>1163</v>
      </c>
      <c r="D28" s="51"/>
      <c r="E28" s="120" t="s">
        <v>587</v>
      </c>
      <c r="F28" s="51"/>
      <c r="G28" s="51"/>
      <c r="H28" s="120" t="s">
        <v>587</v>
      </c>
      <c r="I28" s="34"/>
      <c r="J28" s="34"/>
    </row>
    <row r="29" spans="1:10" s="31" customFormat="1" ht="33.75" customHeight="1" x14ac:dyDescent="0.25">
      <c r="A29" s="142">
        <v>21</v>
      </c>
      <c r="B29" s="183" t="s">
        <v>801</v>
      </c>
      <c r="C29" s="35" t="s">
        <v>1148</v>
      </c>
      <c r="D29" s="124">
        <f>D30+D31+D32+D33</f>
        <v>0</v>
      </c>
      <c r="E29" s="120" t="s">
        <v>587</v>
      </c>
      <c r="F29" s="124">
        <f>F30+F31+F32+F33</f>
        <v>0</v>
      </c>
      <c r="G29" s="124">
        <f>G30+G31+G32+G33</f>
        <v>0</v>
      </c>
      <c r="H29" s="120" t="s">
        <v>587</v>
      </c>
      <c r="I29" s="34"/>
      <c r="J29" s="34"/>
    </row>
    <row r="30" spans="1:10" s="31" customFormat="1" ht="33.75" customHeight="1" x14ac:dyDescent="0.25">
      <c r="A30" s="142">
        <v>22</v>
      </c>
      <c r="B30" s="183" t="s">
        <v>802</v>
      </c>
      <c r="C30" s="35" t="s">
        <v>1165</v>
      </c>
      <c r="D30" s="51"/>
      <c r="E30" s="120" t="s">
        <v>587</v>
      </c>
      <c r="F30" s="51"/>
      <c r="G30" s="51"/>
      <c r="H30" s="120" t="s">
        <v>587</v>
      </c>
      <c r="I30" s="34"/>
      <c r="J30" s="34"/>
    </row>
    <row r="31" spans="1:10" s="31" customFormat="1" ht="33.75" customHeight="1" x14ac:dyDescent="0.25">
      <c r="A31" s="142">
        <v>23</v>
      </c>
      <c r="B31" s="183" t="s">
        <v>803</v>
      </c>
      <c r="C31" s="35" t="s">
        <v>1166</v>
      </c>
      <c r="D31" s="51"/>
      <c r="E31" s="120" t="s">
        <v>587</v>
      </c>
      <c r="F31" s="51"/>
      <c r="G31" s="51"/>
      <c r="H31" s="120" t="s">
        <v>587</v>
      </c>
      <c r="I31" s="34"/>
      <c r="J31" s="34"/>
    </row>
    <row r="32" spans="1:10" s="31" customFormat="1" ht="33.75" customHeight="1" x14ac:dyDescent="0.25">
      <c r="A32" s="142">
        <v>24</v>
      </c>
      <c r="B32" s="183" t="s">
        <v>804</v>
      </c>
      <c r="C32" s="35" t="s">
        <v>1167</v>
      </c>
      <c r="D32" s="51"/>
      <c r="E32" s="120" t="s">
        <v>587</v>
      </c>
      <c r="F32" s="51"/>
      <c r="G32" s="51"/>
      <c r="H32" s="120" t="s">
        <v>587</v>
      </c>
      <c r="I32" s="34"/>
      <c r="J32" s="34"/>
    </row>
    <row r="33" spans="1:10" s="31" customFormat="1" ht="33.75" customHeight="1" x14ac:dyDescent="0.25">
      <c r="A33" s="142">
        <v>25</v>
      </c>
      <c r="B33" s="183" t="s">
        <v>805</v>
      </c>
      <c r="C33" s="35" t="s">
        <v>1168</v>
      </c>
      <c r="D33" s="51"/>
      <c r="E33" s="120" t="s">
        <v>587</v>
      </c>
      <c r="F33" s="51"/>
      <c r="G33" s="51"/>
      <c r="H33" s="120" t="s">
        <v>587</v>
      </c>
      <c r="I33" s="34"/>
      <c r="J33" s="34"/>
    </row>
    <row r="34" spans="1:10" s="31" customFormat="1" ht="33.75" customHeight="1" x14ac:dyDescent="0.25">
      <c r="A34" s="142">
        <v>26</v>
      </c>
      <c r="B34" s="183" t="s">
        <v>806</v>
      </c>
      <c r="C34" s="184" t="s">
        <v>1149</v>
      </c>
      <c r="D34" s="124">
        <f>D35+D36+D37+D38</f>
        <v>0</v>
      </c>
      <c r="E34" s="120" t="s">
        <v>587</v>
      </c>
      <c r="F34" s="124">
        <f>F35+F36+F37+F38</f>
        <v>0</v>
      </c>
      <c r="G34" s="124">
        <f>G35+G36+G37+G38</f>
        <v>0</v>
      </c>
      <c r="H34" s="120" t="s">
        <v>587</v>
      </c>
      <c r="I34" s="34"/>
      <c r="J34" s="34"/>
    </row>
    <row r="35" spans="1:10" s="31" customFormat="1" ht="33.75" customHeight="1" x14ac:dyDescent="0.25">
      <c r="A35" s="142">
        <v>27</v>
      </c>
      <c r="B35" s="183" t="s">
        <v>807</v>
      </c>
      <c r="C35" s="35" t="s">
        <v>1150</v>
      </c>
      <c r="D35" s="51"/>
      <c r="E35" s="120" t="s">
        <v>587</v>
      </c>
      <c r="F35" s="51"/>
      <c r="G35" s="51"/>
      <c r="H35" s="120" t="s">
        <v>587</v>
      </c>
      <c r="I35" s="34"/>
      <c r="J35" s="34"/>
    </row>
    <row r="36" spans="1:10" s="31" customFormat="1" ht="33.75" customHeight="1" x14ac:dyDescent="0.25">
      <c r="A36" s="142">
        <v>28</v>
      </c>
      <c r="B36" s="183" t="s">
        <v>808</v>
      </c>
      <c r="C36" s="35" t="s">
        <v>1151</v>
      </c>
      <c r="D36" s="51"/>
      <c r="E36" s="120" t="s">
        <v>587</v>
      </c>
      <c r="F36" s="51"/>
      <c r="G36" s="51"/>
      <c r="H36" s="120" t="s">
        <v>587</v>
      </c>
      <c r="I36" s="34"/>
      <c r="J36" s="34"/>
    </row>
    <row r="37" spans="1:10" s="31" customFormat="1" ht="33.75" customHeight="1" x14ac:dyDescent="0.25">
      <c r="A37" s="142">
        <v>29</v>
      </c>
      <c r="B37" s="183" t="s">
        <v>809</v>
      </c>
      <c r="C37" s="35" t="s">
        <v>1152</v>
      </c>
      <c r="D37" s="51"/>
      <c r="E37" s="120" t="s">
        <v>587</v>
      </c>
      <c r="F37" s="51"/>
      <c r="G37" s="51"/>
      <c r="H37" s="120" t="s">
        <v>587</v>
      </c>
      <c r="I37" s="34"/>
      <c r="J37" s="34"/>
    </row>
    <row r="38" spans="1:10" s="31" customFormat="1" ht="33.75" customHeight="1" x14ac:dyDescent="0.25">
      <c r="A38" s="142">
        <v>30</v>
      </c>
      <c r="B38" s="183" t="s">
        <v>810</v>
      </c>
      <c r="C38" s="35" t="s">
        <v>1153</v>
      </c>
      <c r="D38" s="51"/>
      <c r="E38" s="120" t="s">
        <v>587</v>
      </c>
      <c r="F38" s="51"/>
      <c r="G38" s="51"/>
      <c r="H38" s="120" t="s">
        <v>587</v>
      </c>
      <c r="I38" s="34"/>
      <c r="J38" s="34"/>
    </row>
    <row r="39" spans="1:10" s="31" customFormat="1" ht="33.75" customHeight="1" x14ac:dyDescent="0.25">
      <c r="A39" s="142">
        <v>31</v>
      </c>
      <c r="B39" s="183" t="s">
        <v>811</v>
      </c>
      <c r="C39" s="184" t="s">
        <v>1154</v>
      </c>
      <c r="D39" s="51"/>
      <c r="E39" s="120" t="s">
        <v>587</v>
      </c>
      <c r="F39" s="51"/>
      <c r="G39" s="51"/>
      <c r="H39" s="120" t="s">
        <v>587</v>
      </c>
      <c r="I39" s="34"/>
      <c r="J39" s="34"/>
    </row>
    <row r="40" spans="1:10" s="31" customFormat="1" ht="33.75" customHeight="1" x14ac:dyDescent="0.25">
      <c r="A40" s="142">
        <v>32</v>
      </c>
      <c r="B40" s="183" t="s">
        <v>812</v>
      </c>
      <c r="C40" s="184" t="s">
        <v>1155</v>
      </c>
      <c r="D40" s="51"/>
      <c r="E40" s="120" t="s">
        <v>587</v>
      </c>
      <c r="F40" s="51"/>
      <c r="G40" s="51"/>
      <c r="H40" s="120" t="s">
        <v>587</v>
      </c>
      <c r="I40" s="34"/>
      <c r="J40" s="34"/>
    </row>
    <row r="41" spans="1:10" s="31" customFormat="1" ht="33.75" customHeight="1" x14ac:dyDescent="0.25">
      <c r="A41" s="142">
        <v>33</v>
      </c>
      <c r="B41" s="183" t="s">
        <v>813</v>
      </c>
      <c r="C41" s="184" t="s">
        <v>1169</v>
      </c>
      <c r="D41" s="124">
        <f>D42+D43+D44+D45</f>
        <v>0</v>
      </c>
      <c r="E41" s="124">
        <f>E42+E43+E44+E45</f>
        <v>0</v>
      </c>
      <c r="F41" s="124">
        <f>F42+F43+F44+F45</f>
        <v>0</v>
      </c>
      <c r="G41" s="124">
        <f>G42+G43+G44+G45</f>
        <v>0</v>
      </c>
      <c r="H41" s="124">
        <f>H42+H43+H44+H45</f>
        <v>0</v>
      </c>
      <c r="I41" s="34"/>
      <c r="J41" s="34"/>
    </row>
    <row r="42" spans="1:10" s="31" customFormat="1" ht="33.75" customHeight="1" x14ac:dyDescent="0.25">
      <c r="A42" s="142">
        <v>34</v>
      </c>
      <c r="B42" s="183" t="s">
        <v>814</v>
      </c>
      <c r="C42" s="35" t="s">
        <v>1211</v>
      </c>
      <c r="D42" s="51"/>
      <c r="E42" s="51"/>
      <c r="F42" s="51"/>
      <c r="G42" s="51"/>
      <c r="H42" s="51"/>
      <c r="I42" s="34"/>
      <c r="J42" s="34"/>
    </row>
    <row r="43" spans="1:10" s="31" customFormat="1" ht="33.75" customHeight="1" x14ac:dyDescent="0.25">
      <c r="A43" s="142">
        <v>35</v>
      </c>
      <c r="B43" s="183" t="s">
        <v>815</v>
      </c>
      <c r="C43" s="35" t="s">
        <v>1210</v>
      </c>
      <c r="D43" s="51"/>
      <c r="E43" s="51"/>
      <c r="F43" s="51"/>
      <c r="G43" s="51"/>
      <c r="H43" s="51"/>
      <c r="I43" s="34"/>
      <c r="J43" s="34"/>
    </row>
    <row r="44" spans="1:10" s="31" customFormat="1" ht="33.75" customHeight="1" x14ac:dyDescent="0.25">
      <c r="A44" s="142">
        <v>36</v>
      </c>
      <c r="B44" s="183" t="s">
        <v>816</v>
      </c>
      <c r="C44" s="35" t="s">
        <v>1209</v>
      </c>
      <c r="D44" s="51"/>
      <c r="E44" s="51"/>
      <c r="F44" s="51"/>
      <c r="G44" s="51"/>
      <c r="H44" s="51"/>
      <c r="I44" s="34"/>
      <c r="J44" s="34"/>
    </row>
    <row r="45" spans="1:10" s="31" customFormat="1" ht="33.75" customHeight="1" x14ac:dyDescent="0.25">
      <c r="A45" s="142">
        <v>37</v>
      </c>
      <c r="B45" s="183" t="s">
        <v>817</v>
      </c>
      <c r="C45" s="35" t="s">
        <v>1208</v>
      </c>
      <c r="D45" s="51"/>
      <c r="E45" s="51"/>
      <c r="F45" s="51"/>
      <c r="G45" s="51"/>
      <c r="H45" s="51"/>
      <c r="I45" s="34"/>
      <c r="J45" s="34"/>
    </row>
    <row r="46" spans="1:10" s="31" customFormat="1" ht="33.75" customHeight="1" x14ac:dyDescent="0.25">
      <c r="A46" s="142">
        <v>38</v>
      </c>
      <c r="B46" s="183" t="s">
        <v>818</v>
      </c>
      <c r="C46" s="184" t="s">
        <v>1175</v>
      </c>
      <c r="D46" s="124">
        <f>D47+D48+D49+D50</f>
        <v>0</v>
      </c>
      <c r="E46" s="124">
        <f t="shared" ref="E46:G46" si="0">E47+E48+E49+E50</f>
        <v>0</v>
      </c>
      <c r="F46" s="124">
        <f t="shared" si="0"/>
        <v>0</v>
      </c>
      <c r="G46" s="124">
        <f t="shared" si="0"/>
        <v>0</v>
      </c>
      <c r="H46" s="124">
        <f>H47+H48+H49+H50</f>
        <v>0</v>
      </c>
      <c r="I46" s="34"/>
      <c r="J46" s="34"/>
    </row>
    <row r="47" spans="1:10" s="31" customFormat="1" ht="33.75" customHeight="1" x14ac:dyDescent="0.25">
      <c r="A47" s="142">
        <v>39</v>
      </c>
      <c r="B47" s="183" t="s">
        <v>819</v>
      </c>
      <c r="C47" s="35" t="s">
        <v>1200</v>
      </c>
      <c r="D47" s="51"/>
      <c r="E47" s="51"/>
      <c r="F47" s="51"/>
      <c r="G47" s="51"/>
      <c r="H47" s="51"/>
      <c r="I47" s="34"/>
      <c r="J47" s="34"/>
    </row>
    <row r="48" spans="1:10" s="31" customFormat="1" ht="33.75" customHeight="1" x14ac:dyDescent="0.25">
      <c r="A48" s="142">
        <v>40</v>
      </c>
      <c r="B48" s="183" t="s">
        <v>820</v>
      </c>
      <c r="C48" s="35" t="s">
        <v>1199</v>
      </c>
      <c r="D48" s="51"/>
      <c r="E48" s="51"/>
      <c r="F48" s="51"/>
      <c r="G48" s="51"/>
      <c r="H48" s="51"/>
      <c r="I48" s="34"/>
      <c r="J48" s="34"/>
    </row>
    <row r="49" spans="1:10" s="31" customFormat="1" ht="33.75" customHeight="1" x14ac:dyDescent="0.25">
      <c r="A49" s="142">
        <v>41</v>
      </c>
      <c r="B49" s="183" t="s">
        <v>821</v>
      </c>
      <c r="C49" s="35" t="s">
        <v>1198</v>
      </c>
      <c r="D49" s="51"/>
      <c r="E49" s="51"/>
      <c r="F49" s="51"/>
      <c r="G49" s="51"/>
      <c r="H49" s="51"/>
      <c r="I49" s="34"/>
      <c r="J49" s="34"/>
    </row>
    <row r="50" spans="1:10" s="31" customFormat="1" ht="33.75" customHeight="1" x14ac:dyDescent="0.25">
      <c r="A50" s="142">
        <v>42</v>
      </c>
      <c r="B50" s="183" t="s">
        <v>822</v>
      </c>
      <c r="C50" s="35" t="s">
        <v>1197</v>
      </c>
      <c r="D50" s="51"/>
      <c r="E50" s="51"/>
      <c r="F50" s="51"/>
      <c r="G50" s="51"/>
      <c r="H50" s="51"/>
      <c r="I50" s="34"/>
      <c r="J50" s="34"/>
    </row>
    <row r="51" spans="1:10" s="31" customFormat="1" ht="33.75" customHeight="1" x14ac:dyDescent="0.25">
      <c r="A51" s="142">
        <v>43</v>
      </c>
      <c r="B51" s="183" t="s">
        <v>823</v>
      </c>
      <c r="C51" s="184" t="s">
        <v>1176</v>
      </c>
      <c r="D51" s="124">
        <f>D52+D53</f>
        <v>0</v>
      </c>
      <c r="E51" s="120" t="s">
        <v>587</v>
      </c>
      <c r="F51" s="124">
        <f>F52+F53</f>
        <v>0</v>
      </c>
      <c r="G51" s="120" t="s">
        <v>587</v>
      </c>
      <c r="H51" s="120" t="s">
        <v>587</v>
      </c>
      <c r="I51" s="34"/>
      <c r="J51" s="34"/>
    </row>
    <row r="52" spans="1:10" s="31" customFormat="1" ht="33.75" customHeight="1" x14ac:dyDescent="0.25">
      <c r="A52" s="142">
        <v>44</v>
      </c>
      <c r="B52" s="183" t="s">
        <v>824</v>
      </c>
      <c r="C52" s="35" t="s">
        <v>1177</v>
      </c>
      <c r="D52" s="51"/>
      <c r="E52" s="120" t="s">
        <v>587</v>
      </c>
      <c r="F52" s="51"/>
      <c r="G52" s="120" t="s">
        <v>587</v>
      </c>
      <c r="H52" s="120" t="s">
        <v>587</v>
      </c>
      <c r="I52" s="34"/>
      <c r="J52" s="34"/>
    </row>
    <row r="53" spans="1:10" s="31" customFormat="1" ht="33.75" customHeight="1" x14ac:dyDescent="0.25">
      <c r="A53" s="142">
        <v>45</v>
      </c>
      <c r="B53" s="183" t="s">
        <v>825</v>
      </c>
      <c r="C53" s="35" t="s">
        <v>1178</v>
      </c>
      <c r="D53" s="51"/>
      <c r="E53" s="120" t="s">
        <v>587</v>
      </c>
      <c r="F53" s="51"/>
      <c r="G53" s="120" t="s">
        <v>587</v>
      </c>
      <c r="H53" s="120" t="s">
        <v>587</v>
      </c>
      <c r="I53" s="34"/>
      <c r="J53" s="34"/>
    </row>
    <row r="54" spans="1:10" s="31" customFormat="1" ht="33.75" customHeight="1" x14ac:dyDescent="0.25">
      <c r="A54" s="142">
        <v>46</v>
      </c>
      <c r="B54" s="183" t="s">
        <v>826</v>
      </c>
      <c r="C54" s="35" t="s">
        <v>1179</v>
      </c>
      <c r="D54" s="51"/>
      <c r="E54" s="120" t="s">
        <v>587</v>
      </c>
      <c r="F54" s="51"/>
      <c r="G54" s="120" t="s">
        <v>587</v>
      </c>
      <c r="H54" s="120" t="s">
        <v>587</v>
      </c>
      <c r="I54" s="34"/>
      <c r="J54" s="34"/>
    </row>
    <row r="55" spans="1:10" s="31" customFormat="1" ht="15.75" x14ac:dyDescent="0.25">
      <c r="A55" s="34"/>
      <c r="B55" s="46"/>
      <c r="C55" s="34"/>
      <c r="D55" s="34"/>
      <c r="E55" s="34"/>
      <c r="F55" s="34"/>
      <c r="G55" s="34"/>
      <c r="H55" s="34"/>
      <c r="I55" s="34"/>
      <c r="J55" s="34"/>
    </row>
    <row r="56" spans="1:10" s="31" customFormat="1" ht="15.75" x14ac:dyDescent="0.25">
      <c r="A56" s="34"/>
      <c r="B56" s="46"/>
      <c r="C56" s="34"/>
      <c r="D56" s="34"/>
      <c r="E56" s="34"/>
      <c r="F56" s="34"/>
      <c r="G56" s="34"/>
      <c r="H56" s="34"/>
      <c r="I56" s="34"/>
      <c r="J56" s="34"/>
    </row>
    <row r="57" spans="1:10" s="31" customFormat="1" ht="15.75" x14ac:dyDescent="0.25">
      <c r="A57" s="34"/>
      <c r="B57" s="46"/>
      <c r="C57" s="34"/>
      <c r="D57" s="34"/>
      <c r="E57" s="34"/>
      <c r="F57" s="34"/>
      <c r="G57" s="34"/>
      <c r="H57" s="34"/>
      <c r="I57" s="34"/>
      <c r="J57" s="34"/>
    </row>
    <row r="58" spans="1:10" s="31" customFormat="1" ht="15.75" x14ac:dyDescent="0.25">
      <c r="A58" s="34"/>
      <c r="B58" s="46"/>
      <c r="C58" s="34"/>
      <c r="D58" s="34"/>
      <c r="E58" s="34"/>
      <c r="F58" s="34"/>
      <c r="G58" s="34"/>
      <c r="H58" s="34"/>
      <c r="I58" s="34"/>
      <c r="J58" s="34"/>
    </row>
    <row r="59" spans="1:10" x14ac:dyDescent="0.25">
      <c r="A59" s="77"/>
      <c r="B59" s="79"/>
      <c r="C59" s="77"/>
      <c r="D59" s="77"/>
      <c r="E59" s="77"/>
      <c r="F59" s="77"/>
      <c r="G59" s="77"/>
      <c r="H59" s="77"/>
      <c r="I59" s="77"/>
      <c r="J59" s="77"/>
    </row>
  </sheetData>
  <sheetProtection password="CC3B" sheet="1" objects="1" scenarios="1" formatColumns="0" formatRows="0" selectLockedCells="1"/>
  <mergeCells count="6">
    <mergeCell ref="B6:B7"/>
    <mergeCell ref="C6:C7"/>
    <mergeCell ref="A6:A7"/>
    <mergeCell ref="H6:H7"/>
    <mergeCell ref="E6:G6"/>
    <mergeCell ref="D6:D7"/>
  </mergeCells>
  <conditionalFormatting sqref="D15 F15:G15">
    <cfRule type="cellIs" dxfId="19" priority="60" operator="greaterThan">
      <formula>D$16+D$17+D$18+D$19+D$20+D$21+D$22</formula>
    </cfRule>
  </conditionalFormatting>
  <conditionalFormatting sqref="D52 F52 D54 F54">
    <cfRule type="expression" dxfId="18" priority="9">
      <formula>IF(AND(D$52+D$54&gt;0,D$52&lt;D$54),1,0)=1</formula>
    </cfRule>
  </conditionalFormatting>
  <conditionalFormatting sqref="E42:E45 E47:E50">
    <cfRule type="cellIs" dxfId="17" priority="8" operator="greaterThan">
      <formula>$D42</formula>
    </cfRule>
  </conditionalFormatting>
  <conditionalFormatting sqref="F10:F12 F14:F22 F24:F28 F30:F33 F35:F40 F42:F45 F47:F50 F52:F54">
    <cfRule type="cellIs" dxfId="16" priority="7" operator="greaterThan">
      <formula>$D10</formula>
    </cfRule>
    <cfRule type="expression" dxfId="15" priority="2">
      <formula>IF(AND($D10&gt;0,$F10=0),1,0)=1</formula>
    </cfRule>
  </conditionalFormatting>
  <conditionalFormatting sqref="G9:G50">
    <cfRule type="cellIs" dxfId="14" priority="6" operator="greaterThan">
      <formula>$D9</formula>
    </cfRule>
  </conditionalFormatting>
  <conditionalFormatting sqref="H42:H45 H47:H50">
    <cfRule type="cellIs" dxfId="13" priority="5" operator="greaterThan">
      <formula>$G42</formula>
    </cfRule>
  </conditionalFormatting>
  <conditionalFormatting sqref="D10:D12 D14:D22 D24:D28 D30:D33 D35:D40 D42:D45 D47:D50 D52:D54">
    <cfRule type="expression" dxfId="12" priority="3">
      <formula>IF(AND($F10&gt;0,$D10=0),1,0)=1</formula>
    </cfRule>
  </conditionalFormatting>
  <conditionalFormatting sqref="D16:D22 F16:G22">
    <cfRule type="cellIs" dxfId="11" priority="1" operator="greaterThan">
      <formula>D$15</formula>
    </cfRule>
  </conditionalFormatting>
  <dataValidations count="2">
    <dataValidation allowBlank="1" showInputMessage="1" showErrorMessage="1" error="Введите целое число" sqref="G1 H9:H40 E9:E40 G51:H54 E51:E54"/>
    <dataValidation type="whole" allowBlank="1" showInputMessage="1" showErrorMessage="1" error="Введите целое число" sqref="F1 G9:G50 D9:D54 H41:H50 F9:F54 E41:E50">
      <formula1>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D14" sqref="D14"/>
    </sheetView>
  </sheetViews>
  <sheetFormatPr defaultRowHeight="15" x14ac:dyDescent="0.25"/>
  <cols>
    <col min="1" max="1" width="7.140625" style="77" customWidth="1"/>
    <col min="2" max="2" width="70.5703125" style="77" customWidth="1"/>
    <col min="3" max="3" width="9.140625" style="77"/>
    <col min="4" max="4" width="29" style="77" customWidth="1"/>
    <col min="5" max="6" width="27.42578125" style="77" customWidth="1"/>
    <col min="7" max="7" width="29" style="77" customWidth="1"/>
    <col min="8" max="16384" width="9.140625" style="77"/>
  </cols>
  <sheetData>
    <row r="1" spans="1:7" s="84" customFormat="1" ht="21" x14ac:dyDescent="0.25">
      <c r="A1" s="140"/>
      <c r="B1" s="140" t="s">
        <v>830</v>
      </c>
      <c r="C1" s="140"/>
      <c r="D1" s="140"/>
      <c r="E1" s="140"/>
      <c r="F1" s="140"/>
      <c r="G1" s="140"/>
    </row>
    <row r="2" spans="1:7" s="84" customFormat="1" ht="21" x14ac:dyDescent="0.25">
      <c r="A2" s="140"/>
      <c r="B2" s="140"/>
      <c r="C2" s="140"/>
      <c r="D2" s="140"/>
      <c r="E2" s="140"/>
      <c r="F2" s="140"/>
      <c r="G2" s="140"/>
    </row>
    <row r="3" spans="1:7" s="84" customFormat="1" ht="21" x14ac:dyDescent="0.25">
      <c r="A3" s="140"/>
      <c r="B3" s="140" t="s">
        <v>831</v>
      </c>
      <c r="C3" s="140"/>
      <c r="D3" s="140"/>
      <c r="E3" s="140"/>
      <c r="F3" s="140"/>
      <c r="G3" s="140"/>
    </row>
    <row r="4" spans="1:7" s="84" customFormat="1" ht="21" x14ac:dyDescent="0.25">
      <c r="A4" s="140"/>
      <c r="B4" s="140"/>
      <c r="C4" s="140"/>
      <c r="D4" s="140"/>
      <c r="E4" s="140"/>
      <c r="F4" s="140"/>
      <c r="G4" s="140"/>
    </row>
    <row r="5" spans="1:7" ht="15" customHeight="1" x14ac:dyDescent="0.25">
      <c r="A5" s="259" t="s">
        <v>552</v>
      </c>
      <c r="B5" s="260" t="s">
        <v>832</v>
      </c>
      <c r="C5" s="258" t="s">
        <v>500</v>
      </c>
      <c r="D5" s="258" t="s">
        <v>498</v>
      </c>
      <c r="E5" s="258" t="s">
        <v>848</v>
      </c>
      <c r="F5" s="258" t="s">
        <v>849</v>
      </c>
      <c r="G5" s="258"/>
    </row>
    <row r="6" spans="1:7" ht="47.25" customHeight="1" x14ac:dyDescent="0.25">
      <c r="A6" s="259"/>
      <c r="B6" s="260"/>
      <c r="C6" s="258"/>
      <c r="D6" s="258"/>
      <c r="E6" s="258"/>
      <c r="F6" s="144" t="s">
        <v>850</v>
      </c>
      <c r="G6" s="144" t="s">
        <v>851</v>
      </c>
    </row>
    <row r="7" spans="1:7" x14ac:dyDescent="0.25">
      <c r="A7" s="145"/>
      <c r="B7" s="146">
        <v>1</v>
      </c>
      <c r="C7" s="144">
        <v>2</v>
      </c>
      <c r="D7" s="144">
        <v>3</v>
      </c>
      <c r="E7" s="146">
        <v>4</v>
      </c>
      <c r="F7" s="144">
        <v>5</v>
      </c>
      <c r="G7" s="144">
        <v>6</v>
      </c>
    </row>
    <row r="8" spans="1:7" ht="21.75" customHeight="1" x14ac:dyDescent="0.25">
      <c r="A8" s="145">
        <v>1</v>
      </c>
      <c r="B8" s="88" t="s">
        <v>833</v>
      </c>
      <c r="C8" s="89" t="s">
        <v>1121</v>
      </c>
      <c r="D8" s="124">
        <f>D9+D10+D11+D12+D13+D14+D15+D19+D20+D21+D22</f>
        <v>0</v>
      </c>
      <c r="E8" s="124">
        <f t="shared" ref="E8:G8" si="0">E9+E10+E11+E12+E13+E14+E15+E19+E20+E21+E22</f>
        <v>0</v>
      </c>
      <c r="F8" s="124">
        <f t="shared" si="0"/>
        <v>0</v>
      </c>
      <c r="G8" s="124">
        <f t="shared" si="0"/>
        <v>0</v>
      </c>
    </row>
    <row r="9" spans="1:7" ht="21.75" customHeight="1" x14ac:dyDescent="0.25">
      <c r="A9" s="145">
        <v>2</v>
      </c>
      <c r="B9" s="88" t="s">
        <v>852</v>
      </c>
      <c r="C9" s="89" t="s">
        <v>1124</v>
      </c>
      <c r="D9" s="51"/>
      <c r="E9" s="51"/>
      <c r="F9" s="51"/>
      <c r="G9" s="51"/>
    </row>
    <row r="10" spans="1:7" ht="21.75" customHeight="1" x14ac:dyDescent="0.25">
      <c r="A10" s="145">
        <v>3</v>
      </c>
      <c r="B10" s="88" t="s">
        <v>834</v>
      </c>
      <c r="C10" s="89" t="s">
        <v>1141</v>
      </c>
      <c r="D10" s="51"/>
      <c r="E10" s="51"/>
      <c r="F10" s="51"/>
      <c r="G10" s="51"/>
    </row>
    <row r="11" spans="1:7" ht="21.75" customHeight="1" x14ac:dyDescent="0.25">
      <c r="A11" s="145">
        <v>4</v>
      </c>
      <c r="B11" s="88" t="s">
        <v>835</v>
      </c>
      <c r="C11" s="89" t="s">
        <v>1147</v>
      </c>
      <c r="D11" s="51"/>
      <c r="E11" s="51"/>
      <c r="F11" s="51"/>
      <c r="G11" s="51"/>
    </row>
    <row r="12" spans="1:7" ht="21.75" customHeight="1" x14ac:dyDescent="0.25">
      <c r="A12" s="145">
        <v>5</v>
      </c>
      <c r="B12" s="88" t="s">
        <v>640</v>
      </c>
      <c r="C12" s="89" t="s">
        <v>1148</v>
      </c>
      <c r="D12" s="51"/>
      <c r="E12" s="51"/>
      <c r="F12" s="51"/>
      <c r="G12" s="51"/>
    </row>
    <row r="13" spans="1:7" ht="21.75" customHeight="1" x14ac:dyDescent="0.25">
      <c r="A13" s="145">
        <v>6</v>
      </c>
      <c r="B13" s="88" t="s">
        <v>836</v>
      </c>
      <c r="C13" s="89" t="s">
        <v>1149</v>
      </c>
      <c r="D13" s="51"/>
      <c r="E13" s="51"/>
      <c r="F13" s="51"/>
      <c r="G13" s="51"/>
    </row>
    <row r="14" spans="1:7" ht="21.75" customHeight="1" x14ac:dyDescent="0.25">
      <c r="A14" s="145">
        <v>7</v>
      </c>
      <c r="B14" s="88" t="s">
        <v>837</v>
      </c>
      <c r="C14" s="89" t="s">
        <v>1154</v>
      </c>
      <c r="D14" s="51"/>
      <c r="E14" s="51"/>
      <c r="F14" s="51"/>
      <c r="G14" s="51"/>
    </row>
    <row r="15" spans="1:7" ht="21.75" customHeight="1" x14ac:dyDescent="0.25">
      <c r="A15" s="145">
        <v>8</v>
      </c>
      <c r="B15" s="88" t="s">
        <v>838</v>
      </c>
      <c r="C15" s="89" t="s">
        <v>1155</v>
      </c>
      <c r="D15" s="124">
        <f>D16+D17+D18</f>
        <v>0</v>
      </c>
      <c r="E15" s="124">
        <f t="shared" ref="E15:G15" si="1">E16+E17+E18</f>
        <v>0</v>
      </c>
      <c r="F15" s="124">
        <f t="shared" si="1"/>
        <v>0</v>
      </c>
      <c r="G15" s="124">
        <f t="shared" si="1"/>
        <v>0</v>
      </c>
    </row>
    <row r="16" spans="1:7" ht="21.75" customHeight="1" x14ac:dyDescent="0.25">
      <c r="A16" s="145">
        <v>9</v>
      </c>
      <c r="B16" s="88" t="s">
        <v>839</v>
      </c>
      <c r="C16" s="90" t="s">
        <v>1156</v>
      </c>
      <c r="D16" s="51"/>
      <c r="E16" s="51"/>
      <c r="F16" s="51"/>
      <c r="G16" s="51"/>
    </row>
    <row r="17" spans="1:7" ht="21.75" customHeight="1" x14ac:dyDescent="0.25">
      <c r="A17" s="145">
        <v>10</v>
      </c>
      <c r="B17" s="88" t="s">
        <v>840</v>
      </c>
      <c r="C17" s="90" t="s">
        <v>1157</v>
      </c>
      <c r="D17" s="51"/>
      <c r="E17" s="51"/>
      <c r="F17" s="51"/>
      <c r="G17" s="51"/>
    </row>
    <row r="18" spans="1:7" ht="21.75" customHeight="1" x14ac:dyDescent="0.25">
      <c r="A18" s="145">
        <v>11</v>
      </c>
      <c r="B18" s="88" t="s">
        <v>841</v>
      </c>
      <c r="C18" s="90" t="s">
        <v>1158</v>
      </c>
      <c r="D18" s="51"/>
      <c r="E18" s="51"/>
      <c r="F18" s="51"/>
      <c r="G18" s="51"/>
    </row>
    <row r="19" spans="1:7" ht="21.75" customHeight="1" x14ac:dyDescent="0.25">
      <c r="A19" s="145">
        <v>12</v>
      </c>
      <c r="B19" s="88" t="s">
        <v>842</v>
      </c>
      <c r="C19" s="89" t="s">
        <v>1169</v>
      </c>
      <c r="D19" s="51"/>
      <c r="E19" s="51"/>
      <c r="F19" s="51"/>
      <c r="G19" s="51"/>
    </row>
    <row r="20" spans="1:7" ht="21.75" customHeight="1" x14ac:dyDescent="0.25">
      <c r="A20" s="145">
        <v>13</v>
      </c>
      <c r="B20" s="88" t="s">
        <v>843</v>
      </c>
      <c r="C20" s="89" t="s">
        <v>1175</v>
      </c>
      <c r="D20" s="51"/>
      <c r="E20" s="51"/>
      <c r="F20" s="51"/>
      <c r="G20" s="51"/>
    </row>
    <row r="21" spans="1:7" ht="21.75" customHeight="1" x14ac:dyDescent="0.25">
      <c r="A21" s="145">
        <v>14</v>
      </c>
      <c r="B21" s="88" t="s">
        <v>844</v>
      </c>
      <c r="C21" s="89" t="s">
        <v>1176</v>
      </c>
      <c r="D21" s="51"/>
      <c r="E21" s="51"/>
      <c r="F21" s="51"/>
      <c r="G21" s="51"/>
    </row>
    <row r="22" spans="1:7" ht="21.75" customHeight="1" x14ac:dyDescent="0.25">
      <c r="A22" s="145">
        <v>15</v>
      </c>
      <c r="B22" s="88" t="s">
        <v>574</v>
      </c>
      <c r="C22" s="89" t="s">
        <v>1180</v>
      </c>
      <c r="D22" s="124">
        <f>D23+D24</f>
        <v>0</v>
      </c>
      <c r="E22" s="124">
        <f t="shared" ref="E22:G22" si="2">E23+E24</f>
        <v>0</v>
      </c>
      <c r="F22" s="124">
        <f t="shared" si="2"/>
        <v>0</v>
      </c>
      <c r="G22" s="124">
        <f t="shared" si="2"/>
        <v>0</v>
      </c>
    </row>
    <row r="23" spans="1:7" ht="21.75" customHeight="1" x14ac:dyDescent="0.25">
      <c r="A23" s="145">
        <v>16</v>
      </c>
      <c r="B23" s="91" t="s">
        <v>845</v>
      </c>
      <c r="C23" s="92" t="s">
        <v>1188</v>
      </c>
      <c r="D23" s="51"/>
      <c r="E23" s="51"/>
      <c r="F23" s="51"/>
      <c r="G23" s="51"/>
    </row>
    <row r="24" spans="1:7" ht="21.75" customHeight="1" x14ac:dyDescent="0.25">
      <c r="A24" s="145">
        <v>17</v>
      </c>
      <c r="B24" s="91" t="s">
        <v>846</v>
      </c>
      <c r="C24" s="92" t="s">
        <v>1189</v>
      </c>
      <c r="D24" s="51"/>
      <c r="E24" s="51"/>
      <c r="F24" s="51"/>
      <c r="G24" s="51"/>
    </row>
    <row r="25" spans="1:7" ht="21.75" customHeight="1" x14ac:dyDescent="0.25">
      <c r="A25" s="145">
        <v>18</v>
      </c>
      <c r="B25" s="88" t="s">
        <v>847</v>
      </c>
      <c r="C25" s="89" t="s">
        <v>1181</v>
      </c>
      <c r="D25" s="51"/>
      <c r="E25" s="51"/>
      <c r="F25" s="119" t="s">
        <v>1243</v>
      </c>
      <c r="G25" s="119" t="s">
        <v>1243</v>
      </c>
    </row>
  </sheetData>
  <sheetProtection password="CC3B" sheet="1" objects="1" scenarios="1" formatColumns="0" formatRows="0" selectLockedCells="1"/>
  <mergeCells count="6">
    <mergeCell ref="F5:G5"/>
    <mergeCell ref="A5:A6"/>
    <mergeCell ref="B5:B6"/>
    <mergeCell ref="C5:C6"/>
    <mergeCell ref="D5:D6"/>
    <mergeCell ref="E5:E6"/>
  </mergeCells>
  <conditionalFormatting sqref="D25:E25">
    <cfRule type="cellIs" dxfId="10" priority="3" operator="greaterThan">
      <formula>D$8</formula>
    </cfRule>
  </conditionalFormatting>
  <conditionalFormatting sqref="E9:E14 E16:E21 E23:E25">
    <cfRule type="cellIs" dxfId="9" priority="2" operator="greaterThan">
      <formula>$D9</formula>
    </cfRule>
  </conditionalFormatting>
  <conditionalFormatting sqref="D9:D14 D16:D21 D23:D24 F9:G14 F16:G21 F23:G24">
    <cfRule type="expression" dxfId="8" priority="1">
      <formula>IF(AND($D9+$F9+$G9&gt;0,$D9&lt;$F9+$G9),1,0)=1</formula>
    </cfRule>
  </conditionalFormatting>
  <dataValidations count="2">
    <dataValidation type="whole" allowBlank="1" showInputMessage="1" showErrorMessage="1" error="Введите целое число" sqref="D8:E25 F8:G24">
      <formula1>0</formula1>
      <formula2>9999999999999990</formula2>
    </dataValidation>
    <dataValidation allowBlank="1" showInputMessage="1" showErrorMessage="1" error="Введите целое число" sqref="F25:G25"/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Титул</vt:lpstr>
      <vt:lpstr>4201</vt:lpstr>
      <vt:lpstr>5100_5111</vt:lpstr>
      <vt:lpstr>5112_5114</vt:lpstr>
      <vt:lpstr>5115_5116</vt:lpstr>
      <vt:lpstr>5117</vt:lpstr>
      <vt:lpstr>5117_1</vt:lpstr>
      <vt:lpstr>5118</vt:lpstr>
      <vt:lpstr>5119</vt:lpstr>
      <vt:lpstr>5120</vt:lpstr>
      <vt:lpstr>5121_5122</vt:lpstr>
      <vt:lpstr>Лист1</vt:lpstr>
      <vt:lpstr>ЛПУ</vt:lpstr>
      <vt:lpstr>Титул!Область_печати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Мальцева Ирина Сергеевна</dc:creator>
  <cp:lastModifiedBy>Alex</cp:lastModifiedBy>
  <cp:lastPrinted>2024-12-13T07:16:14Z</cp:lastPrinted>
  <dcterms:created xsi:type="dcterms:W3CDTF">2021-10-04T08:50:14Z</dcterms:created>
  <dcterms:modified xsi:type="dcterms:W3CDTF">2024-12-18T14:11:29Z</dcterms:modified>
</cp:coreProperties>
</file>